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.SCPDC\Documents\MPO Administration\Annual Reports\FFY 2020\"/>
    </mc:Choice>
  </mc:AlternateContent>
  <bookViews>
    <workbookView xWindow="0" yWindow="0" windowWidth="21852" windowHeight="14940" firstSheet="1" activeTab="2"/>
  </bookViews>
  <sheets>
    <sheet name="All" sheetId="1" r:id="rId1"/>
    <sheet name="Cleaned" sheetId="2" r:id="rId2"/>
    <sheet name="Summary" sheetId="6" r:id="rId3"/>
    <sheet name="STP&lt;200K" sheetId="4" r:id="rId4"/>
  </sheets>
  <calcPr calcId="162913"/>
</workbook>
</file>

<file path=xl/calcChain.xml><?xml version="1.0" encoding="utf-8"?>
<calcChain xmlns="http://schemas.openxmlformats.org/spreadsheetml/2006/main">
  <c r="B2" i="4" l="1"/>
  <c r="C10" i="4"/>
  <c r="A10" i="4"/>
  <c r="B10" i="4" s="1"/>
  <c r="C9" i="4"/>
  <c r="A9" i="4"/>
  <c r="B9" i="4" s="1"/>
  <c r="C8" i="4"/>
  <c r="A8" i="4"/>
  <c r="B8" i="4" s="1"/>
  <c r="C7" i="4"/>
  <c r="A7" i="4"/>
  <c r="B7" i="4" s="1"/>
  <c r="C6" i="4"/>
  <c r="A6" i="4"/>
  <c r="B6" i="4" s="1"/>
  <c r="C5" i="4"/>
  <c r="A5" i="4"/>
  <c r="B5" i="4" s="1"/>
  <c r="C4" i="4"/>
  <c r="A4" i="4"/>
  <c r="B4" i="4" s="1"/>
  <c r="C3" i="4"/>
  <c r="A3" i="4"/>
  <c r="B3" i="4" s="1"/>
  <c r="C2" i="4"/>
  <c r="A2" i="4"/>
  <c r="E107" i="2"/>
  <c r="C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A3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C15" i="4" l="1"/>
  <c r="C11" i="4"/>
</calcChain>
</file>

<file path=xl/sharedStrings.xml><?xml version="1.0" encoding="utf-8"?>
<sst xmlns="http://schemas.openxmlformats.org/spreadsheetml/2006/main" count="1252" uniqueCount="314">
  <si>
    <t>M2E1</t>
  </si>
  <si>
    <t>STP&lt;200K</t>
  </si>
  <si>
    <t/>
  </si>
  <si>
    <t>2020</t>
  </si>
  <si>
    <t>H.001491</t>
  </si>
  <si>
    <t>H.001491.6</t>
  </si>
  <si>
    <t>LA 20 WIDENING: LA 308 - ST PATRICK ST</t>
  </si>
  <si>
    <t>STP - AREAS W/ POPULATION &gt;5K-200K</t>
  </si>
  <si>
    <t>20.205</t>
  </si>
  <si>
    <t>HIGHWAY PLANNING AND CONSTRUCTION</t>
  </si>
  <si>
    <t>18.79</t>
  </si>
  <si>
    <t>18.790</t>
  </si>
  <si>
    <t>L1C0</t>
  </si>
  <si>
    <t>FBR-ON/OFF</t>
  </si>
  <si>
    <t>H.001497</t>
  </si>
  <si>
    <t>H.001497.6</t>
  </si>
  <si>
    <t>BAYOU TERREBONNE BR.&amp; APPROACHES</t>
  </si>
  <si>
    <t>HWY BRIDGE PROG-ON/OFF - SAFETEA-LU</t>
  </si>
  <si>
    <t>Z002</t>
  </si>
  <si>
    <t>NHPP-E</t>
  </si>
  <si>
    <t>NATIONAL HWY PERF EXEMPT FAST</t>
  </si>
  <si>
    <t>Z240</t>
  </si>
  <si>
    <t>STP FLEX</t>
  </si>
  <si>
    <t>H.002234</t>
  </si>
  <si>
    <t>H.002234.4</t>
  </si>
  <si>
    <t>INDUSTRIAL BLVD. - THOMPSON RD.</t>
  </si>
  <si>
    <t>SURFACE TRANSP BLOCK GRTS-FLEX</t>
  </si>
  <si>
    <t>Z233</t>
  </si>
  <si>
    <t>FBR-OFF</t>
  </si>
  <si>
    <t>H.002238</t>
  </si>
  <si>
    <t>H.002238.5</t>
  </si>
  <si>
    <t>LA 56: ROBINSON CANAL BRIDGE</t>
  </si>
  <si>
    <t>STBG FAST OFF-SYSTEM BRIDGE</t>
  </si>
  <si>
    <t>H210</t>
  </si>
  <si>
    <t>HSIP</t>
  </si>
  <si>
    <t>H.002780</t>
  </si>
  <si>
    <t>H.002780.2</t>
  </si>
  <si>
    <t>LA 308: L.M. 8.122 - L.M. 8.747</t>
  </si>
  <si>
    <t>STP OPT SAFETY - STEA03</t>
  </si>
  <si>
    <t>ZS30</t>
  </si>
  <si>
    <t>H.002780.5</t>
  </si>
  <si>
    <t>HIGHWAY SAFETY IMP PROG FAST</t>
  </si>
  <si>
    <t>MS30</t>
  </si>
  <si>
    <t>H.002780.6</t>
  </si>
  <si>
    <t>HWY SAFETY IMPROVEMENT PROG (HSIP)</t>
  </si>
  <si>
    <t>H.002794</t>
  </si>
  <si>
    <t>H.002794.5</t>
  </si>
  <si>
    <t>LA 308: CANAL BRIDGES NEAR LAROSE</t>
  </si>
  <si>
    <t>L11E</t>
  </si>
  <si>
    <t>HWY BRIDGE PROG 15% OFF S-LU EXT</t>
  </si>
  <si>
    <t>M233</t>
  </si>
  <si>
    <t>STP OFF-SYSTEM BRIDGE</t>
  </si>
  <si>
    <t>ZS31</t>
  </si>
  <si>
    <t>HSIPPEN</t>
  </si>
  <si>
    <t>H.006546</t>
  </si>
  <si>
    <t>H.006546.6</t>
  </si>
  <si>
    <t>INTERSECTION UPGRADE N CANAL &amp; 7TH ST</t>
  </si>
  <si>
    <t>SEC 154 PENALTIES HSIP FAST</t>
  </si>
  <si>
    <t>L20E</t>
  </si>
  <si>
    <t>H.007351</t>
  </si>
  <si>
    <t>H.007351.3</t>
  </si>
  <si>
    <t>COUNTRY DRIVE WIDENING PHASE A</t>
  </si>
  <si>
    <t>STP &lt;200K - S-LU EXT</t>
  </si>
  <si>
    <t>H.007351.6</t>
  </si>
  <si>
    <t>Z302</t>
  </si>
  <si>
    <t>TAP&lt;200K</t>
  </si>
  <si>
    <t>H.007386</t>
  </si>
  <si>
    <t>H.007386.6</t>
  </si>
  <si>
    <t>NAPOLEONVILLE LINEAR PARK</t>
  </si>
  <si>
    <t>TRANS ALTERNATIVES 5-200K FAST</t>
  </si>
  <si>
    <t>H.007603</t>
  </si>
  <si>
    <t>H.007603.6</t>
  </si>
  <si>
    <t>LA 24 SIDEWALKS</t>
  </si>
  <si>
    <t>H.008118</t>
  </si>
  <si>
    <t>H.008118.5</t>
  </si>
  <si>
    <t>LA 653: BAYOU DUMAR BRIDGE REPLACEMENT</t>
  </si>
  <si>
    <t>H.008411</t>
  </si>
  <si>
    <t>H.008411.4</t>
  </si>
  <si>
    <t>BAYOU TERREBONNE BR (LA 660)</t>
  </si>
  <si>
    <t>Z231</t>
  </si>
  <si>
    <t>H.009320</t>
  </si>
  <si>
    <t>H.009320.3</t>
  </si>
  <si>
    <t>ACADIAN ROAD ROUNDABOUT</t>
  </si>
  <si>
    <t>STBG 5-200K POP FASTG</t>
  </si>
  <si>
    <t>H.009320.5</t>
  </si>
  <si>
    <t>H.009568</t>
  </si>
  <si>
    <t>H.009568.6</t>
  </si>
  <si>
    <t>LA 660: 250' W LA 182 - LA 316</t>
  </si>
  <si>
    <t>Z030</t>
  </si>
  <si>
    <t>RCAF</t>
  </si>
  <si>
    <t>H.009660</t>
  </si>
  <si>
    <t>H.009660.6</t>
  </si>
  <si>
    <t>LA 311/312: LA 182 - LA 24</t>
  </si>
  <si>
    <t>REDISTRIB CERTAIN AUTH FAST</t>
  </si>
  <si>
    <t>ZS32</t>
  </si>
  <si>
    <t>H.010109</t>
  </si>
  <si>
    <t>H.010109.6</t>
  </si>
  <si>
    <t>RACELAND AND BAYOU BLUE SIDEWALKS</t>
  </si>
  <si>
    <t>SEC 164 PENALTIES HSIP FAST</t>
  </si>
  <si>
    <t>M2E3</t>
  </si>
  <si>
    <t>H.010169</t>
  </si>
  <si>
    <t>H.010169.6</t>
  </si>
  <si>
    <t>KRAEMER LIFT BRIDGE MECHANICAL REPAIRS</t>
  </si>
  <si>
    <t>M002</t>
  </si>
  <si>
    <t>H.010408</t>
  </si>
  <si>
    <t>H.010408.6</t>
  </si>
  <si>
    <t>LA 1: VALENTINE BR. - ELSON LN.</t>
  </si>
  <si>
    <t>NATL HWY PERFORM PROG (NHPP) EXEMPT</t>
  </si>
  <si>
    <t>Z001</t>
  </si>
  <si>
    <t>NHPP</t>
  </si>
  <si>
    <t>H.010410</t>
  </si>
  <si>
    <t>H.010410.6</t>
  </si>
  <si>
    <t>LA 24/LA 20: LA 664 - DUCROS RD</t>
  </si>
  <si>
    <t>NATIONAL HIGHWAY PERF FAST</t>
  </si>
  <si>
    <t>H.010412</t>
  </si>
  <si>
    <t>H.010412.6</t>
  </si>
  <si>
    <t>LA 57: THOMPSON RD - CEDAR GROVE RD</t>
  </si>
  <si>
    <t>M240</t>
  </si>
  <si>
    <t>H.010890</t>
  </si>
  <si>
    <t>H.010890.5</t>
  </si>
  <si>
    <t>LA 182: ROUNDABOUT AT HOLLYWOOD RD</t>
  </si>
  <si>
    <t>STP-FLEX</t>
  </si>
  <si>
    <t>H.011005</t>
  </si>
  <si>
    <t>H.011005.5</t>
  </si>
  <si>
    <t>HOUMA MPO TRAVEL DEMAND MANAGEMENT 2013</t>
  </si>
  <si>
    <t>H.011159</t>
  </si>
  <si>
    <t>H.011159.6</t>
  </si>
  <si>
    <t>CAROLL STREET BRIDGE/ BAYOU BLACK</t>
  </si>
  <si>
    <t>M0E2</t>
  </si>
  <si>
    <t>H.011720</t>
  </si>
  <si>
    <t>H.011720.5</t>
  </si>
  <si>
    <t>US 90 DRAINAGE CANAL NO.2 EROSION REPAIR</t>
  </si>
  <si>
    <t>H.011720.6</t>
  </si>
  <si>
    <t>BDG0</t>
  </si>
  <si>
    <t>DEMO DISC</t>
  </si>
  <si>
    <t>H.011915</t>
  </si>
  <si>
    <t>H.011915.6</t>
  </si>
  <si>
    <t>AIRPORT CONNECTOR ROAD AND BRIDGE</t>
  </si>
  <si>
    <t>NATL INF INVEST BUILD 2018</t>
  </si>
  <si>
    <t>20.933</t>
  </si>
  <si>
    <t>NATIONAL INFRASTRUCTURE INVESTMENTS</t>
  </si>
  <si>
    <t>0.00</t>
  </si>
  <si>
    <t>0.000</t>
  </si>
  <si>
    <t>M231</t>
  </si>
  <si>
    <t>H.012337</t>
  </si>
  <si>
    <t>H.012337.5</t>
  </si>
  <si>
    <t>PROSPECT BLVD SIDEWALKS</t>
  </si>
  <si>
    <t>H.012347</t>
  </si>
  <si>
    <t>H.012347.6</t>
  </si>
  <si>
    <t>LA 182: RT TURN LANES AT LA 660 &amp; LA 316</t>
  </si>
  <si>
    <t>Q030</t>
  </si>
  <si>
    <t>REDISTRIB FUNDS - TEA-21</t>
  </si>
  <si>
    <t>H.012377</t>
  </si>
  <si>
    <t>H.012377.5</t>
  </si>
  <si>
    <t>US 90: MEDIAN CABLE BARRIER</t>
  </si>
  <si>
    <t>H.012377.6</t>
  </si>
  <si>
    <t>H.012448</t>
  </si>
  <si>
    <t>H.012448.6</t>
  </si>
  <si>
    <t>MISC. VERTICAL LIFT BRIDGE REPAIRS</t>
  </si>
  <si>
    <t>H.012479</t>
  </si>
  <si>
    <t>H.012479.6</t>
  </si>
  <si>
    <t>AUDUBON AVE &amp; ARDOYNE DR MINI-ROUNDABOUT</t>
  </si>
  <si>
    <t>H.012592</t>
  </si>
  <si>
    <t>H.012592.6</t>
  </si>
  <si>
    <t>LA 24: EXTEND RIGHT TURN LANE AT LA 3040</t>
  </si>
  <si>
    <t>H.012593</t>
  </si>
  <si>
    <t>H.012593.6</t>
  </si>
  <si>
    <t>LA 308: TURN LANE AT LA 648</t>
  </si>
  <si>
    <t>H.012609</t>
  </si>
  <si>
    <t>H.012609.6</t>
  </si>
  <si>
    <t>LA 182: RIGHT TURN LANE AT LA 24</t>
  </si>
  <si>
    <t>H.012735</t>
  </si>
  <si>
    <t>H.012735.1</t>
  </si>
  <si>
    <t>LA 182: BARROW STREET BRIDGE</t>
  </si>
  <si>
    <t>H.012735.5</t>
  </si>
  <si>
    <t>H.012854</t>
  </si>
  <si>
    <t>H.012854.6</t>
  </si>
  <si>
    <t>LOCKPORT: LA 655, 655-S &amp; 3230-1 TO - 6</t>
  </si>
  <si>
    <t>H.012858</t>
  </si>
  <si>
    <t>H.012858.5</t>
  </si>
  <si>
    <t>CHOCTAW ROAD STRIPING</t>
  </si>
  <si>
    <t>MS31</t>
  </si>
  <si>
    <t>H.012858.6</t>
  </si>
  <si>
    <t>SEC 154 PENALTY-USE HSIP ACTIVITY</t>
  </si>
  <si>
    <t>H.012859</t>
  </si>
  <si>
    <t>H.012859.1</t>
  </si>
  <si>
    <t>CIVIC CENTER BLVD @ VALHI BLVD</t>
  </si>
  <si>
    <t>H.012994</t>
  </si>
  <si>
    <t>H.012994.6</t>
  </si>
  <si>
    <t>LA 3197: BARROW ST - LA 182</t>
  </si>
  <si>
    <t>H.013084</t>
  </si>
  <si>
    <t>H.013084.6</t>
  </si>
  <si>
    <t>PELTIER PARK SIDEWALK</t>
  </si>
  <si>
    <t>L24E</t>
  </si>
  <si>
    <t>H.013134</t>
  </si>
  <si>
    <t>H.013134.6</t>
  </si>
  <si>
    <t>LA 1 TOLL CSC - EMERGENCY GENERATOR</t>
  </si>
  <si>
    <t>SURFACE TRANS FLEX S-LU EXT</t>
  </si>
  <si>
    <t>H.013199</t>
  </si>
  <si>
    <t>H.013199.5</t>
  </si>
  <si>
    <t>COUNTRY ESTATES DR OVER ST. LOUIS BAYOU</t>
  </si>
  <si>
    <t>H.013225</t>
  </si>
  <si>
    <t>H.013225.6</t>
  </si>
  <si>
    <t>LA 1: LA 1 BRIDGE - FALGOUT LN</t>
  </si>
  <si>
    <t>H.013250</t>
  </si>
  <si>
    <t>H.013250.6</t>
  </si>
  <si>
    <t>US 90: LA 308 - 2.3 MI E LA 182</t>
  </si>
  <si>
    <t>H.013322</t>
  </si>
  <si>
    <t>H.013322.1</t>
  </si>
  <si>
    <t>LA 3040 FEASIBILITY STUDY (HOUMA,LA)</t>
  </si>
  <si>
    <t>H.013377</t>
  </si>
  <si>
    <t>H.013377.6</t>
  </si>
  <si>
    <t>LA 182: LA 308 - US 90</t>
  </si>
  <si>
    <t>M03E</t>
  </si>
  <si>
    <t>REDISTRIBUTE CERTAIN AUTH FUNDS</t>
  </si>
  <si>
    <t>H.013506</t>
  </si>
  <si>
    <t>H.013506.1</t>
  </si>
  <si>
    <t>2018-2023 SHSP S.CENTRAL REG. COALITION</t>
  </si>
  <si>
    <t>H.013714</t>
  </si>
  <si>
    <t>H.013714.1</t>
  </si>
  <si>
    <t>VALHI BLVD SHARED-USE PATH (HOUMA)</t>
  </si>
  <si>
    <t>H.013761</t>
  </si>
  <si>
    <t>H.013761.6</t>
  </si>
  <si>
    <t>DISTRICT 02 APPR SLAB LEVELING PHASE 2</t>
  </si>
  <si>
    <t>Z940</t>
  </si>
  <si>
    <t>RTP</t>
  </si>
  <si>
    <t>H.013926</t>
  </si>
  <si>
    <t>H.013926.6</t>
  </si>
  <si>
    <t>NSU BAYOUSIDE TRAILHEAD</t>
  </si>
  <si>
    <t>RECREATIONAL TRAILS FAST</t>
  </si>
  <si>
    <t>20.219</t>
  </si>
  <si>
    <t>RECREATIONAL TRAILS PROGRAM</t>
  </si>
  <si>
    <t>H.014270</t>
  </si>
  <si>
    <t>H.014270.5</t>
  </si>
  <si>
    <t>LEFORT BYPASS ROAD OVER CUT OFF BAYOU</t>
  </si>
  <si>
    <t>Federal Program Code</t>
  </si>
  <si>
    <t>Prefix</t>
  </si>
  <si>
    <t>Fiscal year</t>
  </si>
  <si>
    <t>Percent of Federal Share</t>
  </si>
  <si>
    <t>Federal Funds Amount</t>
  </si>
  <si>
    <t>State Funds Amount</t>
  </si>
  <si>
    <t>Private Funds Amount</t>
  </si>
  <si>
    <t>Non-Monetary Amount</t>
  </si>
  <si>
    <t>Converted Funds Amount</t>
  </si>
  <si>
    <t>Local Funds Amount</t>
  </si>
  <si>
    <t>Advance Construction Funds</t>
  </si>
  <si>
    <t>Flex Match Amount</t>
  </si>
  <si>
    <t>Other funds</t>
  </si>
  <si>
    <t>Total of all funds</t>
  </si>
  <si>
    <t>FHWA Transaction Date</t>
  </si>
  <si>
    <t>Project Definition</t>
  </si>
  <si>
    <t>WBS Element</t>
  </si>
  <si>
    <t>Project Description</t>
  </si>
  <si>
    <t>FHWA Auth Date</t>
  </si>
  <si>
    <t>Fed Program Code Description</t>
  </si>
  <si>
    <t>CFDA Number</t>
  </si>
  <si>
    <t>CFDA Description</t>
  </si>
  <si>
    <t>Predominant IDC Rate</t>
  </si>
  <si>
    <t>Program Code IDC Rate</t>
  </si>
  <si>
    <t>Project Number</t>
  </si>
  <si>
    <t>Transaction Date</t>
  </si>
  <si>
    <t>Source</t>
  </si>
  <si>
    <t>Total</t>
  </si>
  <si>
    <t>Project Name</t>
  </si>
  <si>
    <t>Total Funds Obligated (including local)</t>
  </si>
  <si>
    <t>La 20 Widening: La 308 - St Patrick St</t>
  </si>
  <si>
    <t>Bayou Terrebonne Br.&amp; Approaches</t>
  </si>
  <si>
    <t>Industrial Blvd. - Thompson Rd.</t>
  </si>
  <si>
    <t>La 56: Robinson Canal Bridge</t>
  </si>
  <si>
    <t>La 308: L.M. 8.122 - L.M. 8.747</t>
  </si>
  <si>
    <t>La 308: Canal Bridges Near Larose</t>
  </si>
  <si>
    <t>Intersection Upgrade N Canal &amp; 7Th St</t>
  </si>
  <si>
    <t>Country Drive Widening Phase A</t>
  </si>
  <si>
    <t>Napoleonville Linear Park</t>
  </si>
  <si>
    <t>La 24 Sidewalks</t>
  </si>
  <si>
    <t>La 653: Bayou Dumar Bridge Replacement</t>
  </si>
  <si>
    <t>Bayou Terrebonne Br (La 660)</t>
  </si>
  <si>
    <t>Acadian Road Roundabout</t>
  </si>
  <si>
    <t>La 660: 250' W La 182 - La 316</t>
  </si>
  <si>
    <t>La 311/312: La 182 - La 24</t>
  </si>
  <si>
    <t>Raceland And Bayou Blue Sidewalks</t>
  </si>
  <si>
    <t>Kraemer Lift Bridge Mechanical Repairs</t>
  </si>
  <si>
    <t>La 1: Valentine Br. - Elson Ln.</t>
  </si>
  <si>
    <t>La 24/La 20: La 664 - Ducros Rd</t>
  </si>
  <si>
    <t>La 57: Thompson Rd - Cedar Grove Rd</t>
  </si>
  <si>
    <t>La 182: Roundabout At Hollywood Rd</t>
  </si>
  <si>
    <t>Houma Mpo Travel Demand Management 2013</t>
  </si>
  <si>
    <t>Caroll Street Bridge/ Bayou Black</t>
  </si>
  <si>
    <t>Us 90 Drainage Canal No.2 Erosion Repair</t>
  </si>
  <si>
    <t>Airport Connector Road And Bridge</t>
  </si>
  <si>
    <t>Prospect Blvd Sidewalks</t>
  </si>
  <si>
    <t>La 182: Rt Turn Lanes At La 660 &amp; La 316</t>
  </si>
  <si>
    <t>Us 90: Median Cable Barrier</t>
  </si>
  <si>
    <t>Misc. Vertical Lift Bridge Repairs</t>
  </si>
  <si>
    <t>Audubon Ave &amp; Ardoyne Dr Mini-Roundabout</t>
  </si>
  <si>
    <t>La 24: Extend Right Turn Lane At La 3040</t>
  </si>
  <si>
    <t>La 308: Turn Lane At La 648</t>
  </si>
  <si>
    <t>La 182: Right Turn Lane At La 24</t>
  </si>
  <si>
    <t>Lockport: La 655, 655-S &amp; 3230-1 To - 6</t>
  </si>
  <si>
    <t>Choctaw Road Striping</t>
  </si>
  <si>
    <t>Civic Center Blvd @ Valhi Blvd</t>
  </si>
  <si>
    <t>La 3197: Barrow St - La 182</t>
  </si>
  <si>
    <t>Peltier Park Sidewalk</t>
  </si>
  <si>
    <t>La 1 Toll Csc - Emergency Generator</t>
  </si>
  <si>
    <t>Country Estates Dr Over St. Louis Bayou</t>
  </si>
  <si>
    <t>La 1: La 1 Bridge - Falgout Ln</t>
  </si>
  <si>
    <t>Us 90: La 308 - 2.3 Mi E La 182</t>
  </si>
  <si>
    <t>La 3040 Feasibility Study (Houma,La)</t>
  </si>
  <si>
    <t>La 182: La 308 - Us 90</t>
  </si>
  <si>
    <t>2018-2023 Shsp S.Central Reg. Coalition</t>
  </si>
  <si>
    <t>Valhi Blvd Shared-Use Path (Houma)</t>
  </si>
  <si>
    <t>District 02 Appr Slab Leveling Phase 2</t>
  </si>
  <si>
    <t>Nsu Bayouside Trailhead</t>
  </si>
  <si>
    <t>Project Name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</si>
</sst>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</cellStyleXfs>
  <cellXfs count="2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2" xfId="2" applyNumberFormat="1" applyAlignment="1">
      <alignment vertical="top"/>
    </xf>
    <xf numFmtId="0" fontId="2" fillId="0" borderId="2" xfId="2" applyAlignment="1">
      <alignment vertical="top"/>
    </xf>
    <xf numFmtId="14" fontId="2" fillId="0" borderId="2" xfId="2" applyNumberFormat="1" applyAlignment="1">
      <alignment vertical="top"/>
    </xf>
    <xf numFmtId="44" fontId="0" fillId="0" borderId="0" xfId="1" applyFont="1" applyAlignment="1">
      <alignment vertical="top"/>
    </xf>
    <xf numFmtId="44" fontId="0" fillId="0" borderId="0" xfId="1" applyFont="1" applyAlignment="1">
      <alignment horizontal="right" vertical="top"/>
    </xf>
    <xf numFmtId="44" fontId="2" fillId="0" borderId="2" xfId="1" applyFont="1" applyBorder="1" applyAlignment="1">
      <alignment vertical="top"/>
    </xf>
    <xf numFmtId="44" fontId="3" fillId="0" borderId="0" xfId="1" applyFont="1" applyAlignment="1">
      <alignment vertical="top"/>
    </xf>
    <xf numFmtId="0" fontId="0" fillId="0" borderId="0" xfId="0" applyFill="1"/>
    <xf numFmtId="44" fontId="5" fillId="4" borderId="3" xfId="1" applyFont="1" applyFill="1" applyBorder="1" applyAlignment="1">
      <alignment vertical="top"/>
    </xf>
    <xf numFmtId="44" fontId="0" fillId="0" borderId="0" xfId="1" applyFont="1" applyAlignment="1">
      <alignment horizontal="right" vertical="top" wrapText="1"/>
    </xf>
  </cellXfs>
  <cellStyles count="3">
    <cellStyle name="Currency" xfId="1" builtinId="4"/>
    <cellStyle name="Normal" xfId="0" builtinId="0"/>
    <cellStyle name="Total" xfId="2" builtinId="2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numFmt numFmtId="19" formatCode="m/d/yyyy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</dxf>
    <dxf>
      <alignment horizontal="right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4</xdr:row>
      <xdr:rowOff>0</xdr:rowOff>
    </xdr:from>
    <xdr:to>
      <xdr:col>4</xdr:col>
      <xdr:colOff>571500</xdr:colOff>
      <xdr:row>8</xdr:row>
      <xdr:rowOff>45720</xdr:rowOff>
    </xdr:to>
    <xdr:sp macro="" textlink="">
      <xdr:nvSpPr>
        <xdr:cNvPr id="2" name="TextBox 1"/>
        <xdr:cNvSpPr txBox="1"/>
      </xdr:nvSpPr>
      <xdr:spPr>
        <a:xfrm>
          <a:off x="4518660" y="670560"/>
          <a:ext cx="1653540" cy="716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</a:t>
          </a:r>
        </a:p>
        <a:p>
          <a:r>
            <a:rPr lang="en-US" sz="1100"/>
            <a:t>Green Highlight denotes Projects &gt; $1 million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E107" totalsRowShown="0" headerRowDxfId="6">
  <autoFilter ref="A1:E107"/>
  <tableColumns count="5">
    <tableColumn id="1" name="Project Number" dataDxfId="5">
      <calculatedColumnFormula>All!P2</calculatedColumnFormula>
    </tableColumn>
    <tableColumn id="2" name="Project Description">
      <calculatedColumnFormula>All!R2</calculatedColumnFormula>
    </tableColumn>
    <tableColumn id="3" name="Total of all funds" dataDxfId="4" dataCellStyle="Currency">
      <calculatedColumnFormula>All!N2</calculatedColumnFormula>
    </tableColumn>
    <tableColumn id="4" name="Transaction Date" dataDxfId="3">
      <calculatedColumnFormula>All!O2</calculatedColumnFormula>
    </tableColumn>
    <tableColumn id="5" name="Source">
      <calculatedColumnFormula>All!B2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B51" totalsRowShown="0">
  <autoFilter ref="A1:B51"/>
  <tableColumns count="2">
    <tableColumn id="2" name="Project Name"/>
    <tableColumn id="3" name="Total Funds Obligated (including local)" dataDxfId="1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C11" totalsRowShown="0">
  <autoFilter ref="A1:C11"/>
  <tableColumns count="3">
    <tableColumn id="1" name="Project Name"/>
    <tableColumn id="2" name="Project Name 2"/>
    <tableColumn id="3" name="Total Funds Obligated (including local)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opLeftCell="O1" workbookViewId="0">
      <pane ySplit="1" topLeftCell="A95" activePane="bottomLeft" state="frozen"/>
      <selection pane="bottomLeft" activeCell="N110" sqref="N110"/>
    </sheetView>
  </sheetViews>
  <sheetFormatPr defaultRowHeight="13.2" x14ac:dyDescent="0.25"/>
  <cols>
    <col min="1" max="1" width="14" bestFit="1" customWidth="1"/>
    <col min="2" max="2" width="12" bestFit="1" customWidth="1"/>
    <col min="3" max="3" width="13" bestFit="1" customWidth="1"/>
    <col min="4" max="4" width="8" bestFit="1" customWidth="1"/>
    <col min="5" max="5" width="22" bestFit="1" customWidth="1"/>
    <col min="6" max="6" width="20" bestFit="1" customWidth="1"/>
    <col min="7" max="7" width="14" bestFit="1" customWidth="1"/>
    <col min="8" max="8" width="6" bestFit="1" customWidth="1"/>
    <col min="9" max="9" width="12" bestFit="1" customWidth="1"/>
    <col min="10" max="10" width="20" bestFit="1" customWidth="1"/>
    <col min="11" max="11" width="13" bestFit="1" customWidth="1"/>
    <col min="12" max="12" width="19" bestFit="1" customWidth="1"/>
    <col min="13" max="13" width="13" bestFit="1" customWidth="1"/>
    <col min="14" max="14" width="20" bestFit="1" customWidth="1"/>
    <col min="15" max="15" width="13" bestFit="1" customWidth="1"/>
    <col min="16" max="16" width="10" bestFit="1" customWidth="1"/>
    <col min="17" max="17" width="13" bestFit="1" customWidth="1"/>
    <col min="18" max="18" width="42" bestFit="1" customWidth="1"/>
    <col min="19" max="19" width="16" bestFit="1" customWidth="1"/>
    <col min="20" max="20" width="37" bestFit="1" customWidth="1"/>
    <col min="21" max="21" width="13" bestFit="1" customWidth="1"/>
    <col min="22" max="22" width="37" bestFit="1" customWidth="1"/>
    <col min="23" max="23" width="7" bestFit="1" customWidth="1"/>
    <col min="24" max="24" width="8" bestFit="1" customWidth="1"/>
  </cols>
  <sheetData>
    <row r="1" spans="1:24" ht="66" x14ac:dyDescent="0.25">
      <c r="A1" s="8" t="s">
        <v>235</v>
      </c>
      <c r="B1" s="1" t="s">
        <v>236</v>
      </c>
      <c r="C1" s="1" t="s">
        <v>237</v>
      </c>
      <c r="D1" s="8" t="s">
        <v>238</v>
      </c>
      <c r="E1" s="1" t="s">
        <v>239</v>
      </c>
      <c r="F1" s="1" t="s">
        <v>240</v>
      </c>
      <c r="G1" s="8" t="s">
        <v>241</v>
      </c>
      <c r="H1" s="8" t="s">
        <v>242</v>
      </c>
      <c r="I1" s="8" t="s">
        <v>243</v>
      </c>
      <c r="J1" s="1" t="s">
        <v>244</v>
      </c>
      <c r="K1" s="8" t="s">
        <v>245</v>
      </c>
      <c r="L1" s="1" t="s">
        <v>246</v>
      </c>
      <c r="M1" s="1" t="s">
        <v>247</v>
      </c>
      <c r="N1" s="1" t="s">
        <v>248</v>
      </c>
      <c r="O1" s="8" t="s">
        <v>249</v>
      </c>
      <c r="P1" s="8" t="s">
        <v>250</v>
      </c>
      <c r="Q1" s="1" t="s">
        <v>251</v>
      </c>
      <c r="R1" s="1" t="s">
        <v>252</v>
      </c>
      <c r="S1" s="1" t="s">
        <v>253</v>
      </c>
      <c r="T1" s="1" t="s">
        <v>254</v>
      </c>
      <c r="U1" s="1" t="s">
        <v>255</v>
      </c>
      <c r="V1" s="1" t="s">
        <v>256</v>
      </c>
      <c r="W1" s="8" t="s">
        <v>257</v>
      </c>
      <c r="X1" s="8" t="s">
        <v>258</v>
      </c>
    </row>
    <row r="2" spans="1:24" x14ac:dyDescent="0.25">
      <c r="A2" t="s">
        <v>0</v>
      </c>
      <c r="B2" t="s">
        <v>1</v>
      </c>
      <c r="C2" t="s">
        <v>3</v>
      </c>
      <c r="D2" s="2">
        <v>80</v>
      </c>
      <c r="E2" s="2">
        <v>-326362.44</v>
      </c>
      <c r="F2" s="2">
        <v>-11266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-70324.61</v>
      </c>
      <c r="N2" s="2">
        <v>-407953.05</v>
      </c>
      <c r="O2" s="3">
        <v>43753</v>
      </c>
      <c r="P2" t="s">
        <v>4</v>
      </c>
      <c r="Q2" t="s">
        <v>5</v>
      </c>
      <c r="R2" t="s">
        <v>6</v>
      </c>
      <c r="S2" s="3">
        <v>42194</v>
      </c>
      <c r="T2" t="s">
        <v>7</v>
      </c>
      <c r="U2" t="s">
        <v>8</v>
      </c>
      <c r="V2" t="s">
        <v>9</v>
      </c>
      <c r="W2" t="s">
        <v>10</v>
      </c>
      <c r="X2" t="s">
        <v>11</v>
      </c>
    </row>
    <row r="3" spans="1:24" x14ac:dyDescent="0.25">
      <c r="A3" t="s">
        <v>12</v>
      </c>
      <c r="B3" t="s">
        <v>13</v>
      </c>
      <c r="C3" t="s">
        <v>3</v>
      </c>
      <c r="D3" s="2">
        <v>80</v>
      </c>
      <c r="E3" s="2">
        <v>16000</v>
      </c>
      <c r="F3" s="2">
        <v>4000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20000</v>
      </c>
      <c r="O3" s="3">
        <v>43845</v>
      </c>
      <c r="P3" t="s">
        <v>14</v>
      </c>
      <c r="Q3" t="s">
        <v>15</v>
      </c>
      <c r="R3" t="s">
        <v>16</v>
      </c>
      <c r="S3" s="3">
        <v>40015</v>
      </c>
      <c r="T3" t="s">
        <v>17</v>
      </c>
      <c r="U3" t="s">
        <v>8</v>
      </c>
      <c r="V3" t="s">
        <v>9</v>
      </c>
      <c r="W3" t="s">
        <v>10</v>
      </c>
      <c r="X3" t="s">
        <v>11</v>
      </c>
    </row>
    <row r="4" spans="1:24" x14ac:dyDescent="0.25">
      <c r="A4" t="s">
        <v>12</v>
      </c>
      <c r="B4" t="s">
        <v>13</v>
      </c>
      <c r="C4" t="s">
        <v>3</v>
      </c>
      <c r="D4" s="2">
        <v>80</v>
      </c>
      <c r="E4" s="2">
        <v>-10945.86</v>
      </c>
      <c r="F4" s="2">
        <v>-2736.47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-13682.33</v>
      </c>
      <c r="O4" s="3">
        <v>44025</v>
      </c>
      <c r="P4" t="s">
        <v>14</v>
      </c>
      <c r="Q4" t="s">
        <v>15</v>
      </c>
      <c r="R4" t="s">
        <v>16</v>
      </c>
      <c r="S4" s="3">
        <v>40015</v>
      </c>
      <c r="T4" t="s">
        <v>17</v>
      </c>
      <c r="U4" t="s">
        <v>8</v>
      </c>
      <c r="V4" t="s">
        <v>9</v>
      </c>
      <c r="W4" t="s">
        <v>10</v>
      </c>
      <c r="X4" t="s">
        <v>11</v>
      </c>
    </row>
    <row r="5" spans="1:24" x14ac:dyDescent="0.25">
      <c r="A5" t="s">
        <v>18</v>
      </c>
      <c r="B5" t="s">
        <v>19</v>
      </c>
      <c r="C5" t="s">
        <v>3</v>
      </c>
      <c r="D5" s="2">
        <v>80</v>
      </c>
      <c r="E5" s="2">
        <v>4484.68</v>
      </c>
      <c r="F5" s="2">
        <v>1121.17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5605.85</v>
      </c>
      <c r="O5" s="3">
        <v>43786</v>
      </c>
      <c r="P5" t="s">
        <v>14</v>
      </c>
      <c r="Q5" t="s">
        <v>15</v>
      </c>
      <c r="R5" t="s">
        <v>16</v>
      </c>
      <c r="S5" s="3">
        <v>40015</v>
      </c>
      <c r="T5" t="s">
        <v>20</v>
      </c>
      <c r="U5" t="s">
        <v>8</v>
      </c>
      <c r="V5" t="s">
        <v>9</v>
      </c>
      <c r="W5" t="s">
        <v>10</v>
      </c>
      <c r="X5" t="s">
        <v>11</v>
      </c>
    </row>
    <row r="6" spans="1:24" x14ac:dyDescent="0.25">
      <c r="A6" t="s">
        <v>18</v>
      </c>
      <c r="B6" t="s">
        <v>19</v>
      </c>
      <c r="C6" t="s">
        <v>3</v>
      </c>
      <c r="D6" s="2">
        <v>80</v>
      </c>
      <c r="E6" s="2">
        <v>8902.32</v>
      </c>
      <c r="F6" s="2">
        <v>2225.58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11127.9</v>
      </c>
      <c r="O6" s="3">
        <v>43845</v>
      </c>
      <c r="P6" t="s">
        <v>14</v>
      </c>
      <c r="Q6" t="s">
        <v>15</v>
      </c>
      <c r="R6" t="s">
        <v>16</v>
      </c>
      <c r="S6" s="3">
        <v>40015</v>
      </c>
      <c r="T6" t="s">
        <v>20</v>
      </c>
      <c r="U6" t="s">
        <v>8</v>
      </c>
      <c r="V6" t="s">
        <v>9</v>
      </c>
      <c r="W6" t="s">
        <v>10</v>
      </c>
      <c r="X6" t="s">
        <v>11</v>
      </c>
    </row>
    <row r="7" spans="1:24" x14ac:dyDescent="0.25">
      <c r="A7" t="s">
        <v>18</v>
      </c>
      <c r="B7" t="s">
        <v>19</v>
      </c>
      <c r="C7" t="s">
        <v>3</v>
      </c>
      <c r="D7" s="2">
        <v>80</v>
      </c>
      <c r="E7" s="2">
        <v>-13054.14</v>
      </c>
      <c r="F7" s="2">
        <v>-3263.53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-16317.67</v>
      </c>
      <c r="O7" s="3">
        <v>44025</v>
      </c>
      <c r="P7" t="s">
        <v>14</v>
      </c>
      <c r="Q7" t="s">
        <v>15</v>
      </c>
      <c r="R7" t="s">
        <v>16</v>
      </c>
      <c r="S7" s="3">
        <v>40015</v>
      </c>
      <c r="T7" t="s">
        <v>20</v>
      </c>
      <c r="U7" t="s">
        <v>8</v>
      </c>
      <c r="V7" t="s">
        <v>9</v>
      </c>
      <c r="W7" t="s">
        <v>10</v>
      </c>
      <c r="X7" t="s">
        <v>11</v>
      </c>
    </row>
    <row r="8" spans="1:24" x14ac:dyDescent="0.25">
      <c r="A8" t="s">
        <v>21</v>
      </c>
      <c r="B8" t="s">
        <v>22</v>
      </c>
      <c r="C8" t="s">
        <v>3</v>
      </c>
      <c r="D8" s="2">
        <v>80</v>
      </c>
      <c r="E8" s="2">
        <v>-493089.57</v>
      </c>
      <c r="F8" s="2">
        <v>-123272.39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-616361.96</v>
      </c>
      <c r="O8" s="3">
        <v>43747</v>
      </c>
      <c r="P8" t="s">
        <v>23</v>
      </c>
      <c r="Q8" t="s">
        <v>24</v>
      </c>
      <c r="R8" t="s">
        <v>25</v>
      </c>
      <c r="S8" s="3">
        <v>39203</v>
      </c>
      <c r="T8" t="s">
        <v>26</v>
      </c>
      <c r="U8" t="s">
        <v>8</v>
      </c>
      <c r="V8" t="s">
        <v>9</v>
      </c>
      <c r="W8" t="s">
        <v>10</v>
      </c>
      <c r="X8" t="s">
        <v>11</v>
      </c>
    </row>
    <row r="9" spans="1:24" x14ac:dyDescent="0.25">
      <c r="A9" t="s">
        <v>27</v>
      </c>
      <c r="B9" t="s">
        <v>28</v>
      </c>
      <c r="C9" t="s">
        <v>3</v>
      </c>
      <c r="D9" s="2">
        <v>80</v>
      </c>
      <c r="E9" s="2">
        <v>5454.37</v>
      </c>
      <c r="F9" s="2">
        <v>1363.59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6817.96</v>
      </c>
      <c r="O9" s="3">
        <v>43795</v>
      </c>
      <c r="P9" t="s">
        <v>29</v>
      </c>
      <c r="Q9" t="s">
        <v>30</v>
      </c>
      <c r="R9" t="s">
        <v>31</v>
      </c>
      <c r="S9" s="3">
        <v>42787</v>
      </c>
      <c r="T9" t="s">
        <v>32</v>
      </c>
      <c r="U9" t="s">
        <v>8</v>
      </c>
      <c r="V9" t="s">
        <v>9</v>
      </c>
      <c r="W9" t="s">
        <v>10</v>
      </c>
      <c r="X9" t="s">
        <v>11</v>
      </c>
    </row>
    <row r="10" spans="1:24" x14ac:dyDescent="0.25">
      <c r="A10" t="s">
        <v>27</v>
      </c>
      <c r="B10" t="s">
        <v>28</v>
      </c>
      <c r="C10" t="s">
        <v>3</v>
      </c>
      <c r="D10" s="2">
        <v>80</v>
      </c>
      <c r="E10" s="2">
        <v>16000</v>
      </c>
      <c r="F10" s="2">
        <v>4000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20000</v>
      </c>
      <c r="O10" s="3">
        <v>43977</v>
      </c>
      <c r="P10" t="s">
        <v>29</v>
      </c>
      <c r="Q10" t="s">
        <v>30</v>
      </c>
      <c r="R10" t="s">
        <v>31</v>
      </c>
      <c r="S10" s="3">
        <v>42787</v>
      </c>
      <c r="T10" t="s">
        <v>32</v>
      </c>
      <c r="U10" t="s">
        <v>8</v>
      </c>
      <c r="V10" t="s">
        <v>9</v>
      </c>
      <c r="W10" t="s">
        <v>10</v>
      </c>
      <c r="X10" t="s">
        <v>11</v>
      </c>
    </row>
    <row r="11" spans="1:24" x14ac:dyDescent="0.25">
      <c r="A11" t="s">
        <v>27</v>
      </c>
      <c r="B11" t="s">
        <v>28</v>
      </c>
      <c r="C11" t="s">
        <v>3</v>
      </c>
      <c r="D11" s="2">
        <v>80</v>
      </c>
      <c r="E11" s="2">
        <v>10755.59</v>
      </c>
      <c r="F11" s="2">
        <v>2688.9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13444.49</v>
      </c>
      <c r="O11" s="3">
        <v>43760</v>
      </c>
      <c r="P11" t="s">
        <v>29</v>
      </c>
      <c r="Q11" t="s">
        <v>30</v>
      </c>
      <c r="R11" t="s">
        <v>31</v>
      </c>
      <c r="S11" s="3">
        <v>42787</v>
      </c>
      <c r="T11" t="s">
        <v>32</v>
      </c>
      <c r="U11" t="s">
        <v>8</v>
      </c>
      <c r="V11" t="s">
        <v>9</v>
      </c>
      <c r="W11" t="s">
        <v>10</v>
      </c>
      <c r="X11" t="s">
        <v>11</v>
      </c>
    </row>
    <row r="12" spans="1:24" x14ac:dyDescent="0.25">
      <c r="A12" t="s">
        <v>33</v>
      </c>
      <c r="B12" t="s">
        <v>34</v>
      </c>
      <c r="C12" t="s">
        <v>3</v>
      </c>
      <c r="D12" s="2">
        <v>90</v>
      </c>
      <c r="E12" s="2">
        <v>-4002.23</v>
      </c>
      <c r="F12" s="2">
        <v>-444.69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-4446.92</v>
      </c>
      <c r="O12" s="3">
        <v>43763</v>
      </c>
      <c r="P12" t="s">
        <v>35</v>
      </c>
      <c r="Q12" t="s">
        <v>36</v>
      </c>
      <c r="R12" t="s">
        <v>37</v>
      </c>
      <c r="S12" s="3">
        <v>41219</v>
      </c>
      <c r="T12" t="s">
        <v>38</v>
      </c>
      <c r="U12" t="s">
        <v>8</v>
      </c>
      <c r="V12" t="s">
        <v>9</v>
      </c>
      <c r="W12" t="s">
        <v>10</v>
      </c>
      <c r="X12" t="s">
        <v>11</v>
      </c>
    </row>
    <row r="13" spans="1:24" x14ac:dyDescent="0.25">
      <c r="A13" t="s">
        <v>39</v>
      </c>
      <c r="B13" t="s">
        <v>34</v>
      </c>
      <c r="C13" t="s">
        <v>3</v>
      </c>
      <c r="D13" s="2">
        <v>90</v>
      </c>
      <c r="E13" s="2">
        <v>-3495.02</v>
      </c>
      <c r="F13" s="2">
        <v>-388.34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-3883.36</v>
      </c>
      <c r="O13" s="3">
        <v>43763</v>
      </c>
      <c r="P13" t="s">
        <v>35</v>
      </c>
      <c r="Q13" t="s">
        <v>40</v>
      </c>
      <c r="R13" t="s">
        <v>37</v>
      </c>
      <c r="S13" s="3">
        <v>41219</v>
      </c>
      <c r="T13" t="s">
        <v>41</v>
      </c>
      <c r="U13" t="s">
        <v>8</v>
      </c>
      <c r="V13" t="s">
        <v>9</v>
      </c>
      <c r="W13" t="s">
        <v>10</v>
      </c>
      <c r="X13" t="s">
        <v>11</v>
      </c>
    </row>
    <row r="14" spans="1:24" x14ac:dyDescent="0.25">
      <c r="A14" t="s">
        <v>42</v>
      </c>
      <c r="B14" t="s">
        <v>34</v>
      </c>
      <c r="C14" t="s">
        <v>3</v>
      </c>
      <c r="D14" s="2">
        <v>90</v>
      </c>
      <c r="E14" s="2">
        <v>-109416.6</v>
      </c>
      <c r="F14" s="2">
        <v>-12157.4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-121574</v>
      </c>
      <c r="O14" s="3">
        <v>43763</v>
      </c>
      <c r="P14" t="s">
        <v>35</v>
      </c>
      <c r="Q14" t="s">
        <v>43</v>
      </c>
      <c r="R14" t="s">
        <v>37</v>
      </c>
      <c r="S14" s="3">
        <v>42865</v>
      </c>
      <c r="T14" t="s">
        <v>44</v>
      </c>
      <c r="U14" t="s">
        <v>8</v>
      </c>
      <c r="V14" t="s">
        <v>9</v>
      </c>
      <c r="W14" t="s">
        <v>10</v>
      </c>
      <c r="X14" t="s">
        <v>11</v>
      </c>
    </row>
    <row r="15" spans="1:24" x14ac:dyDescent="0.25">
      <c r="A15" t="s">
        <v>27</v>
      </c>
      <c r="B15" t="s">
        <v>28</v>
      </c>
      <c r="C15" t="s">
        <v>3</v>
      </c>
      <c r="D15" s="2">
        <v>80</v>
      </c>
      <c r="E15" s="2">
        <v>21650.75</v>
      </c>
      <c r="F15" s="2">
        <v>5412.69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27063.439999999999</v>
      </c>
      <c r="O15" s="3">
        <v>43786</v>
      </c>
      <c r="P15" t="s">
        <v>45</v>
      </c>
      <c r="Q15" t="s">
        <v>46</v>
      </c>
      <c r="R15" t="s">
        <v>47</v>
      </c>
      <c r="S15" s="3">
        <v>42304</v>
      </c>
      <c r="T15" t="s">
        <v>32</v>
      </c>
      <c r="U15" t="s">
        <v>8</v>
      </c>
      <c r="V15" t="s">
        <v>9</v>
      </c>
      <c r="W15" t="s">
        <v>10</v>
      </c>
      <c r="X15" t="s">
        <v>11</v>
      </c>
    </row>
    <row r="16" spans="1:24" x14ac:dyDescent="0.25">
      <c r="A16" t="s">
        <v>48</v>
      </c>
      <c r="B16" t="s">
        <v>28</v>
      </c>
      <c r="C16" t="s">
        <v>3</v>
      </c>
      <c r="D16" s="2">
        <v>80</v>
      </c>
      <c r="E16" s="2">
        <v>14464.98</v>
      </c>
      <c r="F16" s="2">
        <v>3616.25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18081.23</v>
      </c>
      <c r="O16" s="3">
        <v>43853</v>
      </c>
      <c r="P16" t="s">
        <v>45</v>
      </c>
      <c r="Q16" t="s">
        <v>46</v>
      </c>
      <c r="R16" t="s">
        <v>47</v>
      </c>
      <c r="S16" s="3">
        <v>42304</v>
      </c>
      <c r="T16" t="s">
        <v>49</v>
      </c>
      <c r="U16" t="s">
        <v>8</v>
      </c>
      <c r="V16" t="s">
        <v>9</v>
      </c>
      <c r="W16" t="s">
        <v>10</v>
      </c>
      <c r="X16" t="s">
        <v>11</v>
      </c>
    </row>
    <row r="17" spans="1:24" x14ac:dyDescent="0.25">
      <c r="A17" t="s">
        <v>48</v>
      </c>
      <c r="B17" t="s">
        <v>28</v>
      </c>
      <c r="C17" t="s">
        <v>3</v>
      </c>
      <c r="D17" s="2">
        <v>80</v>
      </c>
      <c r="E17" s="2">
        <v>40977.089999999997</v>
      </c>
      <c r="F17" s="2">
        <v>10244.27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51221.36</v>
      </c>
      <c r="O17" s="3">
        <v>43815</v>
      </c>
      <c r="P17" t="s">
        <v>45</v>
      </c>
      <c r="Q17" t="s">
        <v>46</v>
      </c>
      <c r="R17" t="s">
        <v>47</v>
      </c>
      <c r="S17" s="3">
        <v>42304</v>
      </c>
      <c r="T17" t="s">
        <v>49</v>
      </c>
      <c r="U17" t="s">
        <v>8</v>
      </c>
      <c r="V17" t="s">
        <v>9</v>
      </c>
      <c r="W17" t="s">
        <v>10</v>
      </c>
      <c r="X17" t="s">
        <v>11</v>
      </c>
    </row>
    <row r="18" spans="1:24" x14ac:dyDescent="0.25">
      <c r="A18" t="s">
        <v>50</v>
      </c>
      <c r="B18" t="s">
        <v>28</v>
      </c>
      <c r="C18" t="s">
        <v>3</v>
      </c>
      <c r="D18" s="2">
        <v>80</v>
      </c>
      <c r="E18" s="2">
        <v>40000</v>
      </c>
      <c r="F18" s="2">
        <v>10000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50000</v>
      </c>
      <c r="O18" s="3">
        <v>43963</v>
      </c>
      <c r="P18" t="s">
        <v>45</v>
      </c>
      <c r="Q18" t="s">
        <v>46</v>
      </c>
      <c r="R18" t="s">
        <v>47</v>
      </c>
      <c r="S18" s="3">
        <v>42304</v>
      </c>
      <c r="T18" t="s">
        <v>51</v>
      </c>
      <c r="U18" t="s">
        <v>8</v>
      </c>
      <c r="V18" t="s">
        <v>9</v>
      </c>
      <c r="W18" t="s">
        <v>10</v>
      </c>
      <c r="X18" t="s">
        <v>11</v>
      </c>
    </row>
    <row r="19" spans="1:24" x14ac:dyDescent="0.25">
      <c r="A19" t="s">
        <v>27</v>
      </c>
      <c r="B19" t="s">
        <v>28</v>
      </c>
      <c r="C19" t="s">
        <v>3</v>
      </c>
      <c r="D19" s="2">
        <v>80</v>
      </c>
      <c r="E19" s="2">
        <v>12793.97</v>
      </c>
      <c r="F19" s="2">
        <v>3198.49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15992.46</v>
      </c>
      <c r="O19" s="3">
        <v>43887</v>
      </c>
      <c r="P19" t="s">
        <v>45</v>
      </c>
      <c r="Q19" t="s">
        <v>46</v>
      </c>
      <c r="R19" t="s">
        <v>47</v>
      </c>
      <c r="S19" s="3">
        <v>42304</v>
      </c>
      <c r="T19" t="s">
        <v>32</v>
      </c>
      <c r="U19" t="s">
        <v>8</v>
      </c>
      <c r="V19" t="s">
        <v>9</v>
      </c>
      <c r="W19" t="s">
        <v>10</v>
      </c>
      <c r="X19" t="s">
        <v>11</v>
      </c>
    </row>
    <row r="20" spans="1:24" x14ac:dyDescent="0.25">
      <c r="A20" t="s">
        <v>27</v>
      </c>
      <c r="B20" t="s">
        <v>28</v>
      </c>
      <c r="C20" t="s">
        <v>3</v>
      </c>
      <c r="D20" s="2">
        <v>80</v>
      </c>
      <c r="E20" s="2">
        <v>5061.68</v>
      </c>
      <c r="F20" s="2">
        <v>1265.42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6327.1</v>
      </c>
      <c r="O20" s="3">
        <v>43866</v>
      </c>
      <c r="P20" t="s">
        <v>45</v>
      </c>
      <c r="Q20" t="s">
        <v>46</v>
      </c>
      <c r="R20" t="s">
        <v>47</v>
      </c>
      <c r="S20" s="3">
        <v>42304</v>
      </c>
      <c r="T20" t="s">
        <v>32</v>
      </c>
      <c r="U20" t="s">
        <v>8</v>
      </c>
      <c r="V20" t="s">
        <v>9</v>
      </c>
      <c r="W20" t="s">
        <v>10</v>
      </c>
      <c r="X20" t="s">
        <v>11</v>
      </c>
    </row>
    <row r="21" spans="1:24" x14ac:dyDescent="0.25">
      <c r="A21" t="s">
        <v>27</v>
      </c>
      <c r="B21" t="s">
        <v>28</v>
      </c>
      <c r="C21" t="s">
        <v>3</v>
      </c>
      <c r="D21" s="2">
        <v>80</v>
      </c>
      <c r="E21" s="2">
        <v>5942.42</v>
      </c>
      <c r="F21" s="2">
        <v>1485.61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7428.03</v>
      </c>
      <c r="O21" s="3">
        <v>43760</v>
      </c>
      <c r="P21" t="s">
        <v>45</v>
      </c>
      <c r="Q21" t="s">
        <v>46</v>
      </c>
      <c r="R21" t="s">
        <v>47</v>
      </c>
      <c r="S21" s="3">
        <v>42304</v>
      </c>
      <c r="T21" t="s">
        <v>32</v>
      </c>
      <c r="U21" t="s">
        <v>8</v>
      </c>
      <c r="V21" t="s">
        <v>9</v>
      </c>
      <c r="W21" t="s">
        <v>10</v>
      </c>
      <c r="X21" t="s">
        <v>11</v>
      </c>
    </row>
    <row r="22" spans="1:24" x14ac:dyDescent="0.25">
      <c r="A22" t="s">
        <v>27</v>
      </c>
      <c r="B22" t="s">
        <v>28</v>
      </c>
      <c r="C22" t="s">
        <v>3</v>
      </c>
      <c r="D22" s="2">
        <v>80</v>
      </c>
      <c r="E22" s="2">
        <v>8990.61</v>
      </c>
      <c r="F22" s="2">
        <v>2247.65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11238.26</v>
      </c>
      <c r="O22" s="3">
        <v>43906</v>
      </c>
      <c r="P22" t="s">
        <v>45</v>
      </c>
      <c r="Q22" t="s">
        <v>46</v>
      </c>
      <c r="R22" t="s">
        <v>47</v>
      </c>
      <c r="S22" s="3">
        <v>42304</v>
      </c>
      <c r="T22" t="s">
        <v>32</v>
      </c>
      <c r="U22" t="s">
        <v>8</v>
      </c>
      <c r="V22" t="s">
        <v>9</v>
      </c>
      <c r="W22" t="s">
        <v>10</v>
      </c>
      <c r="X22" t="s">
        <v>11</v>
      </c>
    </row>
    <row r="23" spans="1:24" x14ac:dyDescent="0.25">
      <c r="A23" t="s">
        <v>27</v>
      </c>
      <c r="B23" t="s">
        <v>28</v>
      </c>
      <c r="C23" t="s">
        <v>3</v>
      </c>
      <c r="D23" s="2">
        <v>80</v>
      </c>
      <c r="E23" s="2">
        <v>4988.41</v>
      </c>
      <c r="F23" s="2">
        <v>1247.0999999999999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6235.51</v>
      </c>
      <c r="O23" s="3">
        <v>43838</v>
      </c>
      <c r="P23" t="s">
        <v>45</v>
      </c>
      <c r="Q23" t="s">
        <v>46</v>
      </c>
      <c r="R23" t="s">
        <v>47</v>
      </c>
      <c r="S23" s="3">
        <v>42304</v>
      </c>
      <c r="T23" t="s">
        <v>32</v>
      </c>
      <c r="U23" t="s">
        <v>8</v>
      </c>
      <c r="V23" t="s">
        <v>9</v>
      </c>
      <c r="W23" t="s">
        <v>10</v>
      </c>
      <c r="X23" t="s">
        <v>11</v>
      </c>
    </row>
    <row r="24" spans="1:24" x14ac:dyDescent="0.25">
      <c r="A24" t="s">
        <v>52</v>
      </c>
      <c r="B24" t="s">
        <v>53</v>
      </c>
      <c r="C24" t="s">
        <v>3</v>
      </c>
      <c r="D24" s="2">
        <v>100</v>
      </c>
      <c r="E24" s="2">
        <v>41385.089999999997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41385.089999999997</v>
      </c>
      <c r="O24" s="3">
        <v>43879</v>
      </c>
      <c r="P24" t="s">
        <v>54</v>
      </c>
      <c r="Q24" t="s">
        <v>55</v>
      </c>
      <c r="R24" t="s">
        <v>56</v>
      </c>
      <c r="S24" s="3">
        <v>43293</v>
      </c>
      <c r="T24" t="s">
        <v>57</v>
      </c>
      <c r="U24" t="s">
        <v>8</v>
      </c>
      <c r="V24" t="s">
        <v>9</v>
      </c>
      <c r="W24" t="s">
        <v>10</v>
      </c>
      <c r="X24" t="s">
        <v>11</v>
      </c>
    </row>
    <row r="25" spans="1:24" x14ac:dyDescent="0.25">
      <c r="A25" t="s">
        <v>52</v>
      </c>
      <c r="B25" t="s">
        <v>53</v>
      </c>
      <c r="C25" t="s">
        <v>3</v>
      </c>
      <c r="D25" s="2">
        <v>100</v>
      </c>
      <c r="E25" s="2">
        <v>96481.99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96481.99</v>
      </c>
      <c r="O25" s="3">
        <v>43936</v>
      </c>
      <c r="P25" t="s">
        <v>54</v>
      </c>
      <c r="Q25" t="s">
        <v>55</v>
      </c>
      <c r="R25" t="s">
        <v>56</v>
      </c>
      <c r="S25" s="3">
        <v>43293</v>
      </c>
      <c r="T25" t="s">
        <v>57</v>
      </c>
      <c r="U25" t="s">
        <v>8</v>
      </c>
      <c r="V25" t="s">
        <v>9</v>
      </c>
      <c r="W25" t="s">
        <v>10</v>
      </c>
      <c r="X25" t="s">
        <v>11</v>
      </c>
    </row>
    <row r="26" spans="1:24" x14ac:dyDescent="0.25">
      <c r="A26" t="s">
        <v>52</v>
      </c>
      <c r="B26" t="s">
        <v>53</v>
      </c>
      <c r="C26" t="s">
        <v>3</v>
      </c>
      <c r="D26" s="2">
        <v>100</v>
      </c>
      <c r="E26" s="2">
        <v>119281.64</v>
      </c>
      <c r="F26" s="2">
        <v>0</v>
      </c>
      <c r="G26" s="2">
        <v>0</v>
      </c>
      <c r="H26" s="2">
        <v>0</v>
      </c>
      <c r="I26" s="2">
        <v>119281.64</v>
      </c>
      <c r="J26" s="2">
        <v>0</v>
      </c>
      <c r="K26" s="2">
        <v>-119281.64</v>
      </c>
      <c r="L26" s="2">
        <v>0</v>
      </c>
      <c r="M26" s="2">
        <v>0</v>
      </c>
      <c r="N26" s="2">
        <v>0</v>
      </c>
      <c r="O26" s="3">
        <v>43860</v>
      </c>
      <c r="P26" t="s">
        <v>54</v>
      </c>
      <c r="Q26" t="s">
        <v>55</v>
      </c>
      <c r="R26" t="s">
        <v>56</v>
      </c>
      <c r="S26" s="3">
        <v>43293</v>
      </c>
      <c r="T26" t="s">
        <v>57</v>
      </c>
      <c r="U26" t="s">
        <v>8</v>
      </c>
      <c r="V26" t="s">
        <v>9</v>
      </c>
      <c r="W26" t="s">
        <v>10</v>
      </c>
      <c r="X26" t="s">
        <v>11</v>
      </c>
    </row>
    <row r="27" spans="1:24" x14ac:dyDescent="0.25">
      <c r="A27" t="s">
        <v>52</v>
      </c>
      <c r="B27" t="s">
        <v>53</v>
      </c>
      <c r="C27" t="s">
        <v>3</v>
      </c>
      <c r="D27" s="2">
        <v>100</v>
      </c>
      <c r="E27" s="2">
        <v>96961.55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96961.55</v>
      </c>
      <c r="O27" s="3">
        <v>44019</v>
      </c>
      <c r="P27" t="s">
        <v>54</v>
      </c>
      <c r="Q27" t="s">
        <v>55</v>
      </c>
      <c r="R27" t="s">
        <v>56</v>
      </c>
      <c r="S27" s="3">
        <v>43293</v>
      </c>
      <c r="T27" t="s">
        <v>57</v>
      </c>
      <c r="U27" t="s">
        <v>8</v>
      </c>
      <c r="V27" t="s">
        <v>9</v>
      </c>
      <c r="W27" t="s">
        <v>10</v>
      </c>
      <c r="X27" t="s">
        <v>11</v>
      </c>
    </row>
    <row r="28" spans="1:24" x14ac:dyDescent="0.25">
      <c r="A28" t="s">
        <v>52</v>
      </c>
      <c r="B28" t="s">
        <v>53</v>
      </c>
      <c r="C28" t="s">
        <v>3</v>
      </c>
      <c r="D28" s="2">
        <v>100</v>
      </c>
      <c r="E28" s="2">
        <v>108381.83</v>
      </c>
      <c r="F28" s="2">
        <v>0</v>
      </c>
      <c r="G28" s="2">
        <v>0</v>
      </c>
      <c r="H28" s="2">
        <v>0</v>
      </c>
      <c r="I28" s="2">
        <v>108381.83</v>
      </c>
      <c r="J28" s="2">
        <v>0</v>
      </c>
      <c r="K28" s="2">
        <v>-108381.83</v>
      </c>
      <c r="L28" s="2">
        <v>0</v>
      </c>
      <c r="M28" s="2">
        <v>0</v>
      </c>
      <c r="N28" s="2">
        <v>0</v>
      </c>
      <c r="O28" s="3">
        <v>43860</v>
      </c>
      <c r="P28" t="s">
        <v>54</v>
      </c>
      <c r="Q28" t="s">
        <v>55</v>
      </c>
      <c r="R28" t="s">
        <v>56</v>
      </c>
      <c r="S28" s="3">
        <v>43293</v>
      </c>
      <c r="T28" t="s">
        <v>57</v>
      </c>
      <c r="U28" t="s">
        <v>8</v>
      </c>
      <c r="V28" t="s">
        <v>9</v>
      </c>
      <c r="W28" t="s">
        <v>10</v>
      </c>
      <c r="X28" t="s">
        <v>11</v>
      </c>
    </row>
    <row r="29" spans="1:24" x14ac:dyDescent="0.25">
      <c r="A29" t="s">
        <v>58</v>
      </c>
      <c r="B29" t="s">
        <v>1</v>
      </c>
      <c r="C29" t="s">
        <v>3</v>
      </c>
      <c r="D29" s="2">
        <v>80</v>
      </c>
      <c r="E29" s="2">
        <v>-622800.30000000005</v>
      </c>
      <c r="F29" s="2">
        <v>0</v>
      </c>
      <c r="G29" s="2">
        <v>0</v>
      </c>
      <c r="H29" s="2">
        <v>0</v>
      </c>
      <c r="I29" s="2">
        <v>0</v>
      </c>
      <c r="J29" s="2">
        <v>-155700.07999999999</v>
      </c>
      <c r="K29" s="2">
        <v>0</v>
      </c>
      <c r="L29" s="2">
        <v>0</v>
      </c>
      <c r="M29" s="2">
        <v>0</v>
      </c>
      <c r="N29" s="2">
        <v>-778500.38</v>
      </c>
      <c r="O29" s="3">
        <v>43928</v>
      </c>
      <c r="P29" t="s">
        <v>59</v>
      </c>
      <c r="Q29" t="s">
        <v>60</v>
      </c>
      <c r="R29" t="s">
        <v>61</v>
      </c>
      <c r="S29" s="3">
        <v>40724</v>
      </c>
      <c r="T29" t="s">
        <v>62</v>
      </c>
      <c r="U29" t="s">
        <v>8</v>
      </c>
      <c r="V29" t="s">
        <v>9</v>
      </c>
      <c r="W29" t="s">
        <v>10</v>
      </c>
      <c r="X29" t="s">
        <v>11</v>
      </c>
    </row>
    <row r="30" spans="1:24" x14ac:dyDescent="0.25">
      <c r="A30" t="s">
        <v>0</v>
      </c>
      <c r="B30" t="s">
        <v>1</v>
      </c>
      <c r="C30" t="s">
        <v>3</v>
      </c>
      <c r="D30" s="2">
        <v>80</v>
      </c>
      <c r="E30" s="2">
        <v>-22065.56</v>
      </c>
      <c r="F30" s="2">
        <v>0</v>
      </c>
      <c r="G30" s="2">
        <v>0</v>
      </c>
      <c r="H30" s="2">
        <v>0</v>
      </c>
      <c r="I30" s="2">
        <v>0</v>
      </c>
      <c r="J30" s="2">
        <v>-5516.36</v>
      </c>
      <c r="K30" s="2">
        <v>0</v>
      </c>
      <c r="L30" s="2">
        <v>0</v>
      </c>
      <c r="M30" s="2">
        <v>0</v>
      </c>
      <c r="N30" s="2">
        <v>-27581.919999999998</v>
      </c>
      <c r="O30" s="3">
        <v>43928</v>
      </c>
      <c r="P30" t="s">
        <v>59</v>
      </c>
      <c r="Q30" t="s">
        <v>63</v>
      </c>
      <c r="R30" t="s">
        <v>61</v>
      </c>
      <c r="S30" s="3">
        <v>42262</v>
      </c>
      <c r="T30" t="s">
        <v>7</v>
      </c>
      <c r="U30" t="s">
        <v>8</v>
      </c>
      <c r="V30" t="s">
        <v>9</v>
      </c>
      <c r="W30" t="s">
        <v>10</v>
      </c>
      <c r="X30" t="s">
        <v>11</v>
      </c>
    </row>
    <row r="31" spans="1:24" x14ac:dyDescent="0.25">
      <c r="A31" t="s">
        <v>0</v>
      </c>
      <c r="B31" t="s">
        <v>1</v>
      </c>
      <c r="C31" t="s">
        <v>3</v>
      </c>
      <c r="D31" s="2">
        <v>80</v>
      </c>
      <c r="E31" s="2">
        <v>6467.2</v>
      </c>
      <c r="F31" s="2">
        <v>-55567.4</v>
      </c>
      <c r="G31" s="2">
        <v>0</v>
      </c>
      <c r="H31" s="2">
        <v>0</v>
      </c>
      <c r="I31" s="2">
        <v>0</v>
      </c>
      <c r="J31" s="2">
        <v>275046.83</v>
      </c>
      <c r="K31" s="2">
        <v>0</v>
      </c>
      <c r="L31" s="2">
        <v>0</v>
      </c>
      <c r="M31" s="2">
        <v>0</v>
      </c>
      <c r="N31" s="2">
        <v>225946.63</v>
      </c>
      <c r="O31" s="3">
        <v>44025</v>
      </c>
      <c r="P31" t="s">
        <v>59</v>
      </c>
      <c r="Q31" t="s">
        <v>63</v>
      </c>
      <c r="R31" t="s">
        <v>61</v>
      </c>
      <c r="S31" s="3">
        <v>42262</v>
      </c>
      <c r="T31" t="s">
        <v>7</v>
      </c>
      <c r="U31" t="s">
        <v>8</v>
      </c>
      <c r="V31" t="s">
        <v>9</v>
      </c>
      <c r="W31" t="s">
        <v>10</v>
      </c>
      <c r="X31" t="s">
        <v>11</v>
      </c>
    </row>
    <row r="32" spans="1:24" x14ac:dyDescent="0.25">
      <c r="A32" t="s">
        <v>64</v>
      </c>
      <c r="B32" t="s">
        <v>65</v>
      </c>
      <c r="C32" t="s">
        <v>3</v>
      </c>
      <c r="D32" s="2">
        <v>95</v>
      </c>
      <c r="E32" s="2">
        <v>234631.76</v>
      </c>
      <c r="F32" s="2">
        <v>2198.67</v>
      </c>
      <c r="G32" s="2">
        <v>0</v>
      </c>
      <c r="H32" s="2">
        <v>0</v>
      </c>
      <c r="I32" s="2">
        <v>0</v>
      </c>
      <c r="J32" s="2">
        <v>10231.14</v>
      </c>
      <c r="K32" s="2">
        <v>0</v>
      </c>
      <c r="L32" s="2">
        <v>30693.42</v>
      </c>
      <c r="M32" s="2">
        <v>0</v>
      </c>
      <c r="N32" s="2">
        <v>247061.57</v>
      </c>
      <c r="O32" s="3">
        <v>44054</v>
      </c>
      <c r="P32" t="s">
        <v>66</v>
      </c>
      <c r="Q32" t="s">
        <v>67</v>
      </c>
      <c r="R32" t="s">
        <v>68</v>
      </c>
      <c r="S32" s="3">
        <v>44053</v>
      </c>
      <c r="T32" t="s">
        <v>69</v>
      </c>
      <c r="U32" t="s">
        <v>8</v>
      </c>
      <c r="V32" t="s">
        <v>9</v>
      </c>
      <c r="W32" t="s">
        <v>10</v>
      </c>
      <c r="X32" t="s">
        <v>11</v>
      </c>
    </row>
    <row r="33" spans="1:24" x14ac:dyDescent="0.25">
      <c r="A33" t="s">
        <v>64</v>
      </c>
      <c r="B33" t="s">
        <v>65</v>
      </c>
      <c r="C33" t="s">
        <v>3</v>
      </c>
      <c r="D33" s="2">
        <v>95</v>
      </c>
      <c r="E33" s="2">
        <v>-22709.66</v>
      </c>
      <c r="F33" s="2">
        <v>0</v>
      </c>
      <c r="G33" s="2">
        <v>0</v>
      </c>
      <c r="H33" s="2">
        <v>0</v>
      </c>
      <c r="I33" s="2">
        <v>0</v>
      </c>
      <c r="J33" s="2">
        <v>-42122.91</v>
      </c>
      <c r="K33" s="2">
        <v>0</v>
      </c>
      <c r="L33" s="2">
        <v>-1141.55</v>
      </c>
      <c r="M33" s="2">
        <v>0</v>
      </c>
      <c r="N33" s="2">
        <v>-64832.57</v>
      </c>
      <c r="O33" s="3">
        <v>44004</v>
      </c>
      <c r="P33" t="s">
        <v>70</v>
      </c>
      <c r="Q33" t="s">
        <v>71</v>
      </c>
      <c r="R33" t="s">
        <v>72</v>
      </c>
      <c r="S33" s="3">
        <v>43227</v>
      </c>
      <c r="T33" t="s">
        <v>69</v>
      </c>
      <c r="U33" t="s">
        <v>8</v>
      </c>
      <c r="V33" t="s">
        <v>9</v>
      </c>
      <c r="W33" t="s">
        <v>10</v>
      </c>
      <c r="X33" t="s">
        <v>11</v>
      </c>
    </row>
    <row r="34" spans="1:24" x14ac:dyDescent="0.25">
      <c r="A34" t="s">
        <v>50</v>
      </c>
      <c r="B34" t="s">
        <v>28</v>
      </c>
      <c r="C34" t="s">
        <v>3</v>
      </c>
      <c r="D34" s="2">
        <v>80</v>
      </c>
      <c r="E34" s="2">
        <v>4485.3599999999997</v>
      </c>
      <c r="F34" s="2">
        <v>1121.3399999999999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5606.7</v>
      </c>
      <c r="O34" s="3">
        <v>43760</v>
      </c>
      <c r="P34" t="s">
        <v>73</v>
      </c>
      <c r="Q34" t="s">
        <v>74</v>
      </c>
      <c r="R34" t="s">
        <v>75</v>
      </c>
      <c r="S34" s="3">
        <v>42697</v>
      </c>
      <c r="T34" t="s">
        <v>51</v>
      </c>
      <c r="U34" t="s">
        <v>8</v>
      </c>
      <c r="V34" t="s">
        <v>9</v>
      </c>
      <c r="W34" t="s">
        <v>10</v>
      </c>
      <c r="X34" t="s">
        <v>11</v>
      </c>
    </row>
    <row r="35" spans="1:24" x14ac:dyDescent="0.25">
      <c r="A35" t="s">
        <v>21</v>
      </c>
      <c r="B35" t="s">
        <v>22</v>
      </c>
      <c r="C35" t="s">
        <v>3</v>
      </c>
      <c r="D35" s="2">
        <v>80</v>
      </c>
      <c r="E35" s="2">
        <v>12149</v>
      </c>
      <c r="F35" s="2">
        <v>537.25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2500</v>
      </c>
      <c r="N35" s="2">
        <v>15186.25</v>
      </c>
      <c r="O35" s="3">
        <v>43900</v>
      </c>
      <c r="P35" t="s">
        <v>76</v>
      </c>
      <c r="Q35" t="s">
        <v>77</v>
      </c>
      <c r="R35" t="s">
        <v>78</v>
      </c>
      <c r="S35" s="3">
        <v>42121</v>
      </c>
      <c r="T35" t="s">
        <v>26</v>
      </c>
      <c r="U35" t="s">
        <v>8</v>
      </c>
      <c r="V35" t="s">
        <v>9</v>
      </c>
      <c r="W35" t="s">
        <v>10</v>
      </c>
      <c r="X35" t="s">
        <v>11</v>
      </c>
    </row>
    <row r="36" spans="1:24" x14ac:dyDescent="0.25">
      <c r="A36" t="s">
        <v>21</v>
      </c>
      <c r="B36" t="s">
        <v>22</v>
      </c>
      <c r="C36" t="s">
        <v>3</v>
      </c>
      <c r="D36" s="2">
        <v>80</v>
      </c>
      <c r="E36" s="2">
        <v>100000</v>
      </c>
      <c r="F36" s="2">
        <v>25000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125000</v>
      </c>
      <c r="O36" s="3">
        <v>43951</v>
      </c>
      <c r="P36" t="s">
        <v>76</v>
      </c>
      <c r="Q36" t="s">
        <v>77</v>
      </c>
      <c r="R36" t="s">
        <v>78</v>
      </c>
      <c r="S36" s="3">
        <v>42121</v>
      </c>
      <c r="T36" t="s">
        <v>26</v>
      </c>
      <c r="U36" t="s">
        <v>8</v>
      </c>
      <c r="V36" t="s">
        <v>9</v>
      </c>
      <c r="W36" t="s">
        <v>10</v>
      </c>
      <c r="X36" t="s">
        <v>11</v>
      </c>
    </row>
    <row r="37" spans="1:24" x14ac:dyDescent="0.25">
      <c r="A37" t="s">
        <v>79</v>
      </c>
      <c r="B37" t="s">
        <v>1</v>
      </c>
      <c r="C37" t="s">
        <v>3</v>
      </c>
      <c r="D37" s="2">
        <v>100</v>
      </c>
      <c r="E37" s="2">
        <v>4252150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4252150</v>
      </c>
      <c r="O37" s="3">
        <v>43794</v>
      </c>
      <c r="P37" t="s">
        <v>80</v>
      </c>
      <c r="Q37" t="s">
        <v>81</v>
      </c>
      <c r="R37" t="s">
        <v>82</v>
      </c>
      <c r="S37" s="3">
        <v>43794</v>
      </c>
      <c r="T37" t="s">
        <v>83</v>
      </c>
      <c r="U37" t="s">
        <v>8</v>
      </c>
      <c r="V37" t="s">
        <v>9</v>
      </c>
      <c r="W37" t="s">
        <v>10</v>
      </c>
      <c r="X37" t="s">
        <v>11</v>
      </c>
    </row>
    <row r="38" spans="1:24" x14ac:dyDescent="0.25">
      <c r="A38" t="s">
        <v>79</v>
      </c>
      <c r="B38" t="s">
        <v>1</v>
      </c>
      <c r="C38" t="s">
        <v>3</v>
      </c>
      <c r="D38" s="2">
        <v>100</v>
      </c>
      <c r="E38" s="2">
        <v>5814.51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5814.51</v>
      </c>
      <c r="O38" s="3">
        <v>43966</v>
      </c>
      <c r="P38" t="s">
        <v>80</v>
      </c>
      <c r="Q38" t="s">
        <v>84</v>
      </c>
      <c r="R38" t="s">
        <v>82</v>
      </c>
      <c r="S38" s="3">
        <v>41582</v>
      </c>
      <c r="T38" t="s">
        <v>83</v>
      </c>
      <c r="U38" t="s">
        <v>8</v>
      </c>
      <c r="V38" t="s">
        <v>9</v>
      </c>
      <c r="W38" t="s">
        <v>10</v>
      </c>
      <c r="X38" t="s">
        <v>11</v>
      </c>
    </row>
    <row r="39" spans="1:24" x14ac:dyDescent="0.25">
      <c r="A39" t="s">
        <v>21</v>
      </c>
      <c r="B39" t="s">
        <v>22</v>
      </c>
      <c r="C39" t="s">
        <v>3</v>
      </c>
      <c r="D39" s="2">
        <v>100</v>
      </c>
      <c r="E39" s="2">
        <v>-61342.98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-10657.28</v>
      </c>
      <c r="M39" s="2">
        <v>0</v>
      </c>
      <c r="N39" s="2">
        <v>-61342.98</v>
      </c>
      <c r="O39" s="3">
        <v>43843</v>
      </c>
      <c r="P39" t="s">
        <v>85</v>
      </c>
      <c r="Q39" t="s">
        <v>86</v>
      </c>
      <c r="R39" t="s">
        <v>87</v>
      </c>
      <c r="S39" s="3">
        <v>42824</v>
      </c>
      <c r="T39" t="s">
        <v>26</v>
      </c>
      <c r="U39" t="s">
        <v>8</v>
      </c>
      <c r="V39" t="s">
        <v>9</v>
      </c>
      <c r="W39" t="s">
        <v>10</v>
      </c>
      <c r="X39" t="s">
        <v>11</v>
      </c>
    </row>
    <row r="40" spans="1:24" x14ac:dyDescent="0.25">
      <c r="A40" t="s">
        <v>88</v>
      </c>
      <c r="B40" t="s">
        <v>89</v>
      </c>
      <c r="C40" t="s">
        <v>3</v>
      </c>
      <c r="D40" s="2">
        <v>100</v>
      </c>
      <c r="E40" s="2">
        <v>-26860.87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-26860.87</v>
      </c>
      <c r="O40" s="3">
        <v>43777</v>
      </c>
      <c r="P40" t="s">
        <v>90</v>
      </c>
      <c r="Q40" t="s">
        <v>91</v>
      </c>
      <c r="R40" t="s">
        <v>92</v>
      </c>
      <c r="S40" s="3">
        <v>42501</v>
      </c>
      <c r="T40" t="s">
        <v>93</v>
      </c>
      <c r="U40" t="s">
        <v>8</v>
      </c>
      <c r="V40" t="s">
        <v>9</v>
      </c>
      <c r="W40" t="s">
        <v>10</v>
      </c>
      <c r="X40" t="s">
        <v>11</v>
      </c>
    </row>
    <row r="41" spans="1:24" x14ac:dyDescent="0.25">
      <c r="A41" t="s">
        <v>94</v>
      </c>
      <c r="B41" t="s">
        <v>53</v>
      </c>
      <c r="C41" t="s">
        <v>3</v>
      </c>
      <c r="D41" s="2">
        <v>100</v>
      </c>
      <c r="E41" s="2">
        <v>58563.040000000001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58563.040000000001</v>
      </c>
      <c r="O41" s="3">
        <v>43920</v>
      </c>
      <c r="P41" t="s">
        <v>95</v>
      </c>
      <c r="Q41" t="s">
        <v>96</v>
      </c>
      <c r="R41" t="s">
        <v>97</v>
      </c>
      <c r="S41" s="3">
        <v>43580</v>
      </c>
      <c r="T41" t="s">
        <v>98</v>
      </c>
      <c r="U41" t="s">
        <v>8</v>
      </c>
      <c r="V41" t="s">
        <v>9</v>
      </c>
      <c r="W41" t="s">
        <v>10</v>
      </c>
      <c r="X41" t="s">
        <v>11</v>
      </c>
    </row>
    <row r="42" spans="1:24" x14ac:dyDescent="0.25">
      <c r="A42" t="s">
        <v>94</v>
      </c>
      <c r="B42" t="s">
        <v>53</v>
      </c>
      <c r="C42" t="s">
        <v>3</v>
      </c>
      <c r="D42" s="2">
        <v>100</v>
      </c>
      <c r="E42" s="2">
        <v>52253.02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52253.02</v>
      </c>
      <c r="O42" s="3">
        <v>43895</v>
      </c>
      <c r="P42" t="s">
        <v>95</v>
      </c>
      <c r="Q42" t="s">
        <v>96</v>
      </c>
      <c r="R42" t="s">
        <v>97</v>
      </c>
      <c r="S42" s="3">
        <v>43580</v>
      </c>
      <c r="T42" t="s">
        <v>98</v>
      </c>
      <c r="U42" t="s">
        <v>8</v>
      </c>
      <c r="V42" t="s">
        <v>9</v>
      </c>
      <c r="W42" t="s">
        <v>10</v>
      </c>
      <c r="X42" t="s">
        <v>11</v>
      </c>
    </row>
    <row r="43" spans="1:24" x14ac:dyDescent="0.25">
      <c r="A43" t="s">
        <v>99</v>
      </c>
      <c r="B43" t="s">
        <v>28</v>
      </c>
      <c r="C43" t="s">
        <v>3</v>
      </c>
      <c r="D43" s="2">
        <v>80</v>
      </c>
      <c r="E43" s="2">
        <v>-41120.28</v>
      </c>
      <c r="F43" s="2">
        <v>-1364.91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-8915.16</v>
      </c>
      <c r="N43" s="2">
        <v>-51400.35</v>
      </c>
      <c r="O43" s="3">
        <v>43777</v>
      </c>
      <c r="P43" t="s">
        <v>100</v>
      </c>
      <c r="Q43" t="s">
        <v>101</v>
      </c>
      <c r="R43" t="s">
        <v>102</v>
      </c>
      <c r="S43" s="3">
        <v>42503</v>
      </c>
      <c r="T43" t="s">
        <v>51</v>
      </c>
      <c r="U43" t="s">
        <v>8</v>
      </c>
      <c r="V43" t="s">
        <v>9</v>
      </c>
      <c r="W43" t="s">
        <v>10</v>
      </c>
      <c r="X43" t="s">
        <v>11</v>
      </c>
    </row>
    <row r="44" spans="1:24" x14ac:dyDescent="0.25">
      <c r="A44" t="s">
        <v>103</v>
      </c>
      <c r="B44" t="s">
        <v>19</v>
      </c>
      <c r="C44" t="s">
        <v>3</v>
      </c>
      <c r="D44" s="2">
        <v>80</v>
      </c>
      <c r="E44" s="2">
        <v>50599.89</v>
      </c>
      <c r="F44" s="2">
        <v>2237.62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169523.5</v>
      </c>
      <c r="N44" s="2">
        <v>222361.01</v>
      </c>
      <c r="O44" s="3">
        <v>43860</v>
      </c>
      <c r="P44" t="s">
        <v>104</v>
      </c>
      <c r="Q44" t="s">
        <v>105</v>
      </c>
      <c r="R44" t="s">
        <v>106</v>
      </c>
      <c r="S44" s="3">
        <v>43469</v>
      </c>
      <c r="T44" t="s">
        <v>107</v>
      </c>
      <c r="U44" t="s">
        <v>8</v>
      </c>
      <c r="V44" t="s">
        <v>9</v>
      </c>
      <c r="W44" t="s">
        <v>10</v>
      </c>
      <c r="X44" t="s">
        <v>11</v>
      </c>
    </row>
    <row r="45" spans="1:24" x14ac:dyDescent="0.25">
      <c r="A45" t="s">
        <v>108</v>
      </c>
      <c r="B45" t="s">
        <v>109</v>
      </c>
      <c r="C45" t="s">
        <v>3</v>
      </c>
      <c r="D45" s="2">
        <v>80</v>
      </c>
      <c r="E45" s="2">
        <v>7488681.7400000002</v>
      </c>
      <c r="F45" s="2">
        <v>331162.59000000003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1541007.85</v>
      </c>
      <c r="N45" s="2">
        <v>9360852.1799999997</v>
      </c>
      <c r="O45" s="3">
        <v>43874</v>
      </c>
      <c r="P45" t="s">
        <v>110</v>
      </c>
      <c r="Q45" t="s">
        <v>111</v>
      </c>
      <c r="R45" t="s">
        <v>112</v>
      </c>
      <c r="S45" s="3">
        <v>43874</v>
      </c>
      <c r="T45" t="s">
        <v>113</v>
      </c>
      <c r="U45" t="s">
        <v>8</v>
      </c>
      <c r="V45" t="s">
        <v>9</v>
      </c>
      <c r="W45" t="s">
        <v>10</v>
      </c>
      <c r="X45" t="s">
        <v>11</v>
      </c>
    </row>
    <row r="46" spans="1:24" x14ac:dyDescent="0.25">
      <c r="A46" t="s">
        <v>108</v>
      </c>
      <c r="B46" t="s">
        <v>109</v>
      </c>
      <c r="C46" t="s">
        <v>3</v>
      </c>
      <c r="D46" s="2">
        <v>80</v>
      </c>
      <c r="E46" s="2">
        <v>482523.97</v>
      </c>
      <c r="F46" s="2">
        <v>14066.51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106564.48</v>
      </c>
      <c r="N46" s="2">
        <v>603154.96</v>
      </c>
      <c r="O46" s="3">
        <v>43936</v>
      </c>
      <c r="P46" t="s">
        <v>110</v>
      </c>
      <c r="Q46" t="s">
        <v>111</v>
      </c>
      <c r="R46" t="s">
        <v>112</v>
      </c>
      <c r="S46" s="3">
        <v>43874</v>
      </c>
      <c r="T46" t="s">
        <v>113</v>
      </c>
      <c r="U46" t="s">
        <v>8</v>
      </c>
      <c r="V46" t="s">
        <v>9</v>
      </c>
      <c r="W46" t="s">
        <v>10</v>
      </c>
      <c r="X46" t="s">
        <v>11</v>
      </c>
    </row>
    <row r="47" spans="1:24" x14ac:dyDescent="0.25">
      <c r="A47" t="s">
        <v>79</v>
      </c>
      <c r="B47" t="s">
        <v>1</v>
      </c>
      <c r="C47" t="s">
        <v>3</v>
      </c>
      <c r="D47" s="2">
        <v>80</v>
      </c>
      <c r="E47" s="2">
        <v>30196.2</v>
      </c>
      <c r="F47" s="2">
        <v>7549.05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37745.25</v>
      </c>
      <c r="O47" s="3">
        <v>43818</v>
      </c>
      <c r="P47" t="s">
        <v>114</v>
      </c>
      <c r="Q47" t="s">
        <v>115</v>
      </c>
      <c r="R47" t="s">
        <v>116</v>
      </c>
      <c r="S47" s="3">
        <v>43368</v>
      </c>
      <c r="T47" t="s">
        <v>83</v>
      </c>
      <c r="U47" t="s">
        <v>8</v>
      </c>
      <c r="V47" t="s">
        <v>9</v>
      </c>
      <c r="W47" t="s">
        <v>10</v>
      </c>
      <c r="X47" t="s">
        <v>11</v>
      </c>
    </row>
    <row r="48" spans="1:24" x14ac:dyDescent="0.25">
      <c r="A48" t="s">
        <v>58</v>
      </c>
      <c r="B48" t="s">
        <v>1</v>
      </c>
      <c r="C48" t="s">
        <v>3</v>
      </c>
      <c r="D48" s="2">
        <v>80</v>
      </c>
      <c r="E48" s="2">
        <v>80000</v>
      </c>
      <c r="F48" s="2">
        <v>20000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100000</v>
      </c>
      <c r="O48" s="3">
        <v>44008</v>
      </c>
      <c r="P48" t="s">
        <v>114</v>
      </c>
      <c r="Q48" t="s">
        <v>115</v>
      </c>
      <c r="R48" t="s">
        <v>116</v>
      </c>
      <c r="S48" s="3">
        <v>43368</v>
      </c>
      <c r="T48" t="s">
        <v>62</v>
      </c>
      <c r="U48" t="s">
        <v>8</v>
      </c>
      <c r="V48" t="s">
        <v>9</v>
      </c>
      <c r="W48" t="s">
        <v>10</v>
      </c>
      <c r="X48" t="s">
        <v>11</v>
      </c>
    </row>
    <row r="49" spans="1:24" x14ac:dyDescent="0.25">
      <c r="A49" t="s">
        <v>58</v>
      </c>
      <c r="B49" t="s">
        <v>1</v>
      </c>
      <c r="C49" t="s">
        <v>3</v>
      </c>
      <c r="D49" s="2">
        <v>80</v>
      </c>
      <c r="E49" s="2">
        <v>68363.509999999995</v>
      </c>
      <c r="F49" s="2">
        <v>17090.88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85454.39</v>
      </c>
      <c r="O49" s="3">
        <v>43822</v>
      </c>
      <c r="P49" t="s">
        <v>114</v>
      </c>
      <c r="Q49" t="s">
        <v>115</v>
      </c>
      <c r="R49" t="s">
        <v>116</v>
      </c>
      <c r="S49" s="3">
        <v>43368</v>
      </c>
      <c r="T49" t="s">
        <v>62</v>
      </c>
      <c r="U49" t="s">
        <v>8</v>
      </c>
      <c r="V49" t="s">
        <v>9</v>
      </c>
      <c r="W49" t="s">
        <v>10</v>
      </c>
      <c r="X49" t="s">
        <v>11</v>
      </c>
    </row>
    <row r="50" spans="1:24" x14ac:dyDescent="0.25">
      <c r="A50" t="s">
        <v>79</v>
      </c>
      <c r="B50" t="s">
        <v>1</v>
      </c>
      <c r="C50" t="s">
        <v>3</v>
      </c>
      <c r="D50" s="2">
        <v>80</v>
      </c>
      <c r="E50" s="2">
        <v>557382.23</v>
      </c>
      <c r="F50" s="2">
        <v>18913.560000000001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114697.14</v>
      </c>
      <c r="N50" s="2">
        <v>690992.93</v>
      </c>
      <c r="O50" s="3">
        <v>43836</v>
      </c>
      <c r="P50" t="s">
        <v>114</v>
      </c>
      <c r="Q50" t="s">
        <v>115</v>
      </c>
      <c r="R50" t="s">
        <v>116</v>
      </c>
      <c r="S50" s="3">
        <v>43368</v>
      </c>
      <c r="T50" t="s">
        <v>83</v>
      </c>
      <c r="U50" t="s">
        <v>8</v>
      </c>
      <c r="V50" t="s">
        <v>9</v>
      </c>
      <c r="W50" t="s">
        <v>10</v>
      </c>
      <c r="X50" t="s">
        <v>11</v>
      </c>
    </row>
    <row r="51" spans="1:24" x14ac:dyDescent="0.25">
      <c r="A51" t="s">
        <v>117</v>
      </c>
      <c r="B51" t="s">
        <v>22</v>
      </c>
      <c r="C51" t="s">
        <v>3</v>
      </c>
      <c r="D51" s="2">
        <v>100</v>
      </c>
      <c r="E51" s="2">
        <v>14840.8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14840.8</v>
      </c>
      <c r="O51" s="3">
        <v>43858</v>
      </c>
      <c r="P51" t="s">
        <v>118</v>
      </c>
      <c r="Q51" t="s">
        <v>119</v>
      </c>
      <c r="R51" t="s">
        <v>120</v>
      </c>
      <c r="S51" s="3">
        <v>42184</v>
      </c>
      <c r="T51" t="s">
        <v>121</v>
      </c>
      <c r="U51" t="s">
        <v>8</v>
      </c>
      <c r="V51" t="s">
        <v>9</v>
      </c>
      <c r="W51" t="s">
        <v>10</v>
      </c>
      <c r="X51" t="s">
        <v>11</v>
      </c>
    </row>
    <row r="52" spans="1:24" x14ac:dyDescent="0.25">
      <c r="A52" t="s">
        <v>21</v>
      </c>
      <c r="B52" t="s">
        <v>22</v>
      </c>
      <c r="C52" t="s">
        <v>3</v>
      </c>
      <c r="D52" s="2">
        <v>100</v>
      </c>
      <c r="E52" s="2">
        <v>121490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121490</v>
      </c>
      <c r="O52" s="3">
        <v>43908</v>
      </c>
      <c r="P52" t="s">
        <v>122</v>
      </c>
      <c r="Q52" t="s">
        <v>123</v>
      </c>
      <c r="R52" t="s">
        <v>124</v>
      </c>
      <c r="S52" s="3">
        <v>41662</v>
      </c>
      <c r="T52" t="s">
        <v>26</v>
      </c>
      <c r="U52" t="s">
        <v>8</v>
      </c>
      <c r="V52" t="s">
        <v>9</v>
      </c>
      <c r="W52" t="s">
        <v>10</v>
      </c>
      <c r="X52" t="s">
        <v>11</v>
      </c>
    </row>
    <row r="53" spans="1:24" x14ac:dyDescent="0.25">
      <c r="A53" t="s">
        <v>88</v>
      </c>
      <c r="B53" t="s">
        <v>89</v>
      </c>
      <c r="C53" t="s">
        <v>3</v>
      </c>
      <c r="D53" s="2">
        <v>100</v>
      </c>
      <c r="E53" s="2">
        <v>10238.68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10238.68</v>
      </c>
      <c r="O53" s="3">
        <v>43829</v>
      </c>
      <c r="P53" t="s">
        <v>122</v>
      </c>
      <c r="Q53" t="s">
        <v>123</v>
      </c>
      <c r="R53" t="s">
        <v>124</v>
      </c>
      <c r="S53" s="3">
        <v>41662</v>
      </c>
      <c r="T53" t="s">
        <v>93</v>
      </c>
      <c r="U53" t="s">
        <v>8</v>
      </c>
      <c r="V53" t="s">
        <v>9</v>
      </c>
      <c r="W53" t="s">
        <v>10</v>
      </c>
      <c r="X53" t="s">
        <v>11</v>
      </c>
    </row>
    <row r="54" spans="1:24" x14ac:dyDescent="0.25">
      <c r="A54" t="s">
        <v>27</v>
      </c>
      <c r="B54" t="s">
        <v>28</v>
      </c>
      <c r="C54" t="s">
        <v>3</v>
      </c>
      <c r="D54" s="2">
        <v>80</v>
      </c>
      <c r="E54" s="2">
        <v>80000</v>
      </c>
      <c r="F54" s="2">
        <v>20000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100000</v>
      </c>
      <c r="O54" s="3">
        <v>43972</v>
      </c>
      <c r="P54" t="s">
        <v>125</v>
      </c>
      <c r="Q54" t="s">
        <v>126</v>
      </c>
      <c r="R54" t="s">
        <v>127</v>
      </c>
      <c r="S54" s="3">
        <v>43423</v>
      </c>
      <c r="T54" t="s">
        <v>32</v>
      </c>
      <c r="U54" t="s">
        <v>8</v>
      </c>
      <c r="V54" t="s">
        <v>9</v>
      </c>
      <c r="W54" t="s">
        <v>10</v>
      </c>
      <c r="X54" t="s">
        <v>11</v>
      </c>
    </row>
    <row r="55" spans="1:24" x14ac:dyDescent="0.25">
      <c r="A55" t="s">
        <v>27</v>
      </c>
      <c r="B55" t="s">
        <v>28</v>
      </c>
      <c r="C55" t="s">
        <v>3</v>
      </c>
      <c r="D55" s="2">
        <v>80</v>
      </c>
      <c r="E55" s="2">
        <v>8000</v>
      </c>
      <c r="F55" s="2">
        <v>2000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10000</v>
      </c>
      <c r="O55" s="3">
        <v>44035</v>
      </c>
      <c r="P55" t="s">
        <v>125</v>
      </c>
      <c r="Q55" t="s">
        <v>126</v>
      </c>
      <c r="R55" t="s">
        <v>127</v>
      </c>
      <c r="S55" s="3">
        <v>43423</v>
      </c>
      <c r="T55" t="s">
        <v>32</v>
      </c>
      <c r="U55" t="s">
        <v>8</v>
      </c>
      <c r="V55" t="s">
        <v>9</v>
      </c>
      <c r="W55" t="s">
        <v>10</v>
      </c>
      <c r="X55" t="s">
        <v>11</v>
      </c>
    </row>
    <row r="56" spans="1:24" x14ac:dyDescent="0.25">
      <c r="A56" t="s">
        <v>27</v>
      </c>
      <c r="B56" t="s">
        <v>28</v>
      </c>
      <c r="C56" t="s">
        <v>3</v>
      </c>
      <c r="D56" s="2">
        <v>80</v>
      </c>
      <c r="E56" s="2">
        <v>16000</v>
      </c>
      <c r="F56" s="2">
        <v>4000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20000</v>
      </c>
      <c r="O56" s="3">
        <v>44025</v>
      </c>
      <c r="P56" t="s">
        <v>125</v>
      </c>
      <c r="Q56" t="s">
        <v>126</v>
      </c>
      <c r="R56" t="s">
        <v>127</v>
      </c>
      <c r="S56" s="3">
        <v>43423</v>
      </c>
      <c r="T56" t="s">
        <v>32</v>
      </c>
      <c r="U56" t="s">
        <v>8</v>
      </c>
      <c r="V56" t="s">
        <v>9</v>
      </c>
      <c r="W56" t="s">
        <v>10</v>
      </c>
      <c r="X56" t="s">
        <v>11</v>
      </c>
    </row>
    <row r="57" spans="1:24" x14ac:dyDescent="0.25">
      <c r="A57" t="s">
        <v>27</v>
      </c>
      <c r="B57" t="s">
        <v>28</v>
      </c>
      <c r="C57" t="s">
        <v>3</v>
      </c>
      <c r="D57" s="2">
        <v>80</v>
      </c>
      <c r="E57" s="2">
        <v>8000</v>
      </c>
      <c r="F57" s="2">
        <v>2000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10000</v>
      </c>
      <c r="O57" s="3">
        <v>44020</v>
      </c>
      <c r="P57" t="s">
        <v>125</v>
      </c>
      <c r="Q57" t="s">
        <v>126</v>
      </c>
      <c r="R57" t="s">
        <v>127</v>
      </c>
      <c r="S57" s="3">
        <v>43423</v>
      </c>
      <c r="T57" t="s">
        <v>32</v>
      </c>
      <c r="U57" t="s">
        <v>8</v>
      </c>
      <c r="V57" t="s">
        <v>9</v>
      </c>
      <c r="W57" t="s">
        <v>10</v>
      </c>
      <c r="X57" t="s">
        <v>11</v>
      </c>
    </row>
    <row r="58" spans="1:24" x14ac:dyDescent="0.25">
      <c r="A58" t="s">
        <v>27</v>
      </c>
      <c r="B58" t="s">
        <v>28</v>
      </c>
      <c r="C58" t="s">
        <v>3</v>
      </c>
      <c r="D58" s="2">
        <v>80</v>
      </c>
      <c r="E58" s="2">
        <v>40000</v>
      </c>
      <c r="F58" s="2">
        <v>10000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50000</v>
      </c>
      <c r="O58" s="3">
        <v>43935</v>
      </c>
      <c r="P58" t="s">
        <v>125</v>
      </c>
      <c r="Q58" t="s">
        <v>126</v>
      </c>
      <c r="R58" t="s">
        <v>127</v>
      </c>
      <c r="S58" s="3">
        <v>43423</v>
      </c>
      <c r="T58" t="s">
        <v>32</v>
      </c>
      <c r="U58" t="s">
        <v>8</v>
      </c>
      <c r="V58" t="s">
        <v>9</v>
      </c>
      <c r="W58" t="s">
        <v>10</v>
      </c>
      <c r="X58" t="s">
        <v>11</v>
      </c>
    </row>
    <row r="59" spans="1:24" x14ac:dyDescent="0.25">
      <c r="A59" t="s">
        <v>128</v>
      </c>
      <c r="B59" t="s">
        <v>19</v>
      </c>
      <c r="C59" t="s">
        <v>3</v>
      </c>
      <c r="D59" s="2">
        <v>80</v>
      </c>
      <c r="E59" s="2">
        <v>-1033.1400000000001</v>
      </c>
      <c r="F59" s="2">
        <v>-206.63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-1239.77</v>
      </c>
      <c r="O59" s="3">
        <v>44004</v>
      </c>
      <c r="P59" t="s">
        <v>129</v>
      </c>
      <c r="Q59" t="s">
        <v>130</v>
      </c>
      <c r="R59" t="s">
        <v>131</v>
      </c>
      <c r="S59" s="3">
        <v>42143</v>
      </c>
      <c r="T59" t="s">
        <v>107</v>
      </c>
      <c r="U59" t="s">
        <v>8</v>
      </c>
      <c r="V59" t="s">
        <v>9</v>
      </c>
      <c r="W59" t="s">
        <v>10</v>
      </c>
      <c r="X59" t="s">
        <v>11</v>
      </c>
    </row>
    <row r="60" spans="1:24" x14ac:dyDescent="0.25">
      <c r="A60" t="s">
        <v>79</v>
      </c>
      <c r="B60" t="s">
        <v>1</v>
      </c>
      <c r="C60" t="s">
        <v>3</v>
      </c>
      <c r="D60" s="2">
        <v>80</v>
      </c>
      <c r="E60" s="2">
        <v>-27128.49</v>
      </c>
      <c r="F60" s="2">
        <v>-5425.7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-32554.19</v>
      </c>
      <c r="O60" s="3">
        <v>44004</v>
      </c>
      <c r="P60" t="s">
        <v>129</v>
      </c>
      <c r="Q60" t="s">
        <v>132</v>
      </c>
      <c r="R60" t="s">
        <v>131</v>
      </c>
      <c r="S60" s="3">
        <v>42870</v>
      </c>
      <c r="T60" t="s">
        <v>83</v>
      </c>
      <c r="U60" t="s">
        <v>8</v>
      </c>
      <c r="V60" t="s">
        <v>9</v>
      </c>
      <c r="W60" t="s">
        <v>10</v>
      </c>
      <c r="X60" t="s">
        <v>11</v>
      </c>
    </row>
    <row r="61" spans="1:24" x14ac:dyDescent="0.25">
      <c r="A61" t="s">
        <v>133</v>
      </c>
      <c r="B61" t="s">
        <v>134</v>
      </c>
      <c r="C61" t="s">
        <v>3</v>
      </c>
      <c r="D61" s="2">
        <v>80</v>
      </c>
      <c r="E61" s="2">
        <v>16422000</v>
      </c>
      <c r="F61" s="2">
        <v>195550</v>
      </c>
      <c r="G61" s="2">
        <v>0</v>
      </c>
      <c r="H61" s="2">
        <v>0</v>
      </c>
      <c r="I61" s="2">
        <v>0</v>
      </c>
      <c r="J61" s="2">
        <v>3910000</v>
      </c>
      <c r="K61" s="2">
        <v>0</v>
      </c>
      <c r="L61" s="2">
        <v>0</v>
      </c>
      <c r="M61" s="2">
        <v>0</v>
      </c>
      <c r="N61" s="2">
        <v>20527550</v>
      </c>
      <c r="O61" s="3">
        <v>44091</v>
      </c>
      <c r="P61" t="s">
        <v>135</v>
      </c>
      <c r="Q61" t="s">
        <v>136</v>
      </c>
      <c r="R61" t="s">
        <v>137</v>
      </c>
      <c r="S61" s="3">
        <v>44091</v>
      </c>
      <c r="T61" t="s">
        <v>138</v>
      </c>
      <c r="U61" t="s">
        <v>139</v>
      </c>
      <c r="V61" t="s">
        <v>140</v>
      </c>
      <c r="W61" t="s">
        <v>141</v>
      </c>
      <c r="X61" t="s">
        <v>142</v>
      </c>
    </row>
    <row r="62" spans="1:24" x14ac:dyDescent="0.25">
      <c r="A62" t="s">
        <v>133</v>
      </c>
      <c r="B62" t="s">
        <v>134</v>
      </c>
      <c r="C62" t="s">
        <v>3</v>
      </c>
      <c r="D62" s="2">
        <v>80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12426672.199999999</v>
      </c>
      <c r="K62" s="2">
        <v>0</v>
      </c>
      <c r="L62" s="2">
        <v>0</v>
      </c>
      <c r="M62" s="2">
        <v>0</v>
      </c>
      <c r="N62" s="2">
        <v>12426672.199999999</v>
      </c>
      <c r="O62" s="3">
        <v>44091</v>
      </c>
      <c r="P62" t="s">
        <v>135</v>
      </c>
      <c r="Q62" t="s">
        <v>136</v>
      </c>
      <c r="R62" t="s">
        <v>137</v>
      </c>
      <c r="S62" s="3">
        <v>44091</v>
      </c>
      <c r="T62" t="s">
        <v>138</v>
      </c>
      <c r="U62" t="s">
        <v>139</v>
      </c>
      <c r="V62" t="s">
        <v>140</v>
      </c>
      <c r="W62" t="s">
        <v>141</v>
      </c>
      <c r="X62" t="s">
        <v>142</v>
      </c>
    </row>
    <row r="63" spans="1:24" x14ac:dyDescent="0.25">
      <c r="A63" t="s">
        <v>143</v>
      </c>
      <c r="B63" t="s">
        <v>1</v>
      </c>
      <c r="C63" t="s">
        <v>3</v>
      </c>
      <c r="D63" s="2">
        <v>80</v>
      </c>
      <c r="E63" s="2">
        <v>-13186</v>
      </c>
      <c r="F63" s="2">
        <v>0</v>
      </c>
      <c r="G63" s="2">
        <v>0</v>
      </c>
      <c r="H63" s="2">
        <v>0</v>
      </c>
      <c r="I63" s="2">
        <v>0</v>
      </c>
      <c r="J63" s="2">
        <v>-2637.2</v>
      </c>
      <c r="K63" s="2">
        <v>0</v>
      </c>
      <c r="L63" s="2">
        <v>0</v>
      </c>
      <c r="M63" s="2">
        <v>0</v>
      </c>
      <c r="N63" s="2">
        <v>-15823.2</v>
      </c>
      <c r="O63" s="3">
        <v>43999</v>
      </c>
      <c r="P63" t="s">
        <v>144</v>
      </c>
      <c r="Q63" t="s">
        <v>145</v>
      </c>
      <c r="R63" t="s">
        <v>146</v>
      </c>
      <c r="S63" s="3">
        <v>43047</v>
      </c>
      <c r="T63" t="s">
        <v>7</v>
      </c>
      <c r="U63" t="s">
        <v>8</v>
      </c>
      <c r="V63" t="s">
        <v>9</v>
      </c>
      <c r="W63" t="s">
        <v>10</v>
      </c>
      <c r="X63" t="s">
        <v>11</v>
      </c>
    </row>
    <row r="64" spans="1:24" x14ac:dyDescent="0.25">
      <c r="A64" t="s">
        <v>21</v>
      </c>
      <c r="B64" t="s">
        <v>22</v>
      </c>
      <c r="C64" t="s">
        <v>3</v>
      </c>
      <c r="D64" s="2">
        <v>80</v>
      </c>
      <c r="E64" s="2">
        <v>34075.9</v>
      </c>
      <c r="F64" s="2">
        <v>8518.98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42594.879999999997</v>
      </c>
      <c r="O64" s="3">
        <v>43767</v>
      </c>
      <c r="P64" t="s">
        <v>147</v>
      </c>
      <c r="Q64" t="s">
        <v>148</v>
      </c>
      <c r="R64" t="s">
        <v>149</v>
      </c>
      <c r="S64" s="3">
        <v>43299</v>
      </c>
      <c r="T64" t="s">
        <v>26</v>
      </c>
      <c r="U64" t="s">
        <v>8</v>
      </c>
      <c r="V64" t="s">
        <v>9</v>
      </c>
      <c r="W64" t="s">
        <v>10</v>
      </c>
      <c r="X64" t="s">
        <v>11</v>
      </c>
    </row>
    <row r="65" spans="1:24" x14ac:dyDescent="0.25">
      <c r="A65" t="s">
        <v>21</v>
      </c>
      <c r="B65" t="s">
        <v>22</v>
      </c>
      <c r="C65" t="s">
        <v>3</v>
      </c>
      <c r="D65" s="2">
        <v>80</v>
      </c>
      <c r="E65" s="2">
        <v>4754.6099999999997</v>
      </c>
      <c r="F65" s="2">
        <v>1188.6500000000001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5943.26</v>
      </c>
      <c r="O65" s="3">
        <v>43832</v>
      </c>
      <c r="P65" t="s">
        <v>147</v>
      </c>
      <c r="Q65" t="s">
        <v>148</v>
      </c>
      <c r="R65" t="s">
        <v>149</v>
      </c>
      <c r="S65" s="3">
        <v>43299</v>
      </c>
      <c r="T65" t="s">
        <v>26</v>
      </c>
      <c r="U65" t="s">
        <v>8</v>
      </c>
      <c r="V65" t="s">
        <v>9</v>
      </c>
      <c r="W65" t="s">
        <v>10</v>
      </c>
      <c r="X65" t="s">
        <v>11</v>
      </c>
    </row>
    <row r="66" spans="1:24" x14ac:dyDescent="0.25">
      <c r="A66" t="s">
        <v>21</v>
      </c>
      <c r="B66" t="s">
        <v>22</v>
      </c>
      <c r="C66" t="s">
        <v>3</v>
      </c>
      <c r="D66" s="2">
        <v>80</v>
      </c>
      <c r="E66" s="2">
        <v>33625.86</v>
      </c>
      <c r="F66" s="2">
        <v>8406.4699999999993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42032.33</v>
      </c>
      <c r="O66" s="3">
        <v>43858</v>
      </c>
      <c r="P66" t="s">
        <v>147</v>
      </c>
      <c r="Q66" t="s">
        <v>148</v>
      </c>
      <c r="R66" t="s">
        <v>149</v>
      </c>
      <c r="S66" s="3">
        <v>43299</v>
      </c>
      <c r="T66" t="s">
        <v>26</v>
      </c>
      <c r="U66" t="s">
        <v>8</v>
      </c>
      <c r="V66" t="s">
        <v>9</v>
      </c>
      <c r="W66" t="s">
        <v>10</v>
      </c>
      <c r="X66" t="s">
        <v>11</v>
      </c>
    </row>
    <row r="67" spans="1:24" x14ac:dyDescent="0.25">
      <c r="A67" t="s">
        <v>21</v>
      </c>
      <c r="B67" t="s">
        <v>22</v>
      </c>
      <c r="C67" t="s">
        <v>3</v>
      </c>
      <c r="D67" s="2">
        <v>80</v>
      </c>
      <c r="E67" s="2">
        <v>4662.72</v>
      </c>
      <c r="F67" s="2">
        <v>1165.68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5828.4</v>
      </c>
      <c r="O67" s="3">
        <v>43887</v>
      </c>
      <c r="P67" t="s">
        <v>147</v>
      </c>
      <c r="Q67" t="s">
        <v>148</v>
      </c>
      <c r="R67" t="s">
        <v>149</v>
      </c>
      <c r="S67" s="3">
        <v>43299</v>
      </c>
      <c r="T67" t="s">
        <v>26</v>
      </c>
      <c r="U67" t="s">
        <v>8</v>
      </c>
      <c r="V67" t="s">
        <v>9</v>
      </c>
      <c r="W67" t="s">
        <v>10</v>
      </c>
      <c r="X67" t="s">
        <v>11</v>
      </c>
    </row>
    <row r="68" spans="1:24" x14ac:dyDescent="0.25">
      <c r="A68" t="s">
        <v>21</v>
      </c>
      <c r="B68" t="s">
        <v>22</v>
      </c>
      <c r="C68" t="s">
        <v>3</v>
      </c>
      <c r="D68" s="2">
        <v>80</v>
      </c>
      <c r="E68" s="2">
        <v>11553.17</v>
      </c>
      <c r="F68" s="2">
        <v>2888.29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14441.46</v>
      </c>
      <c r="O68" s="3">
        <v>43895</v>
      </c>
      <c r="P68" t="s">
        <v>147</v>
      </c>
      <c r="Q68" t="s">
        <v>148</v>
      </c>
      <c r="R68" t="s">
        <v>149</v>
      </c>
      <c r="S68" s="3">
        <v>43299</v>
      </c>
      <c r="T68" t="s">
        <v>26</v>
      </c>
      <c r="U68" t="s">
        <v>8</v>
      </c>
      <c r="V68" t="s">
        <v>9</v>
      </c>
      <c r="W68" t="s">
        <v>10</v>
      </c>
      <c r="X68" t="s">
        <v>11</v>
      </c>
    </row>
    <row r="69" spans="1:24" x14ac:dyDescent="0.25">
      <c r="A69" t="s">
        <v>21</v>
      </c>
      <c r="B69" t="s">
        <v>22</v>
      </c>
      <c r="C69" t="s">
        <v>3</v>
      </c>
      <c r="D69" s="2">
        <v>80</v>
      </c>
      <c r="E69" s="2">
        <v>9707.08</v>
      </c>
      <c r="F69" s="2">
        <v>2426.77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12133.85</v>
      </c>
      <c r="O69" s="3">
        <v>44085</v>
      </c>
      <c r="P69" t="s">
        <v>147</v>
      </c>
      <c r="Q69" t="s">
        <v>148</v>
      </c>
      <c r="R69" t="s">
        <v>149</v>
      </c>
      <c r="S69" s="3">
        <v>43299</v>
      </c>
      <c r="T69" t="s">
        <v>26</v>
      </c>
      <c r="U69" t="s">
        <v>8</v>
      </c>
      <c r="V69" t="s">
        <v>9</v>
      </c>
      <c r="W69" t="s">
        <v>10</v>
      </c>
      <c r="X69" t="s">
        <v>11</v>
      </c>
    </row>
    <row r="70" spans="1:24" x14ac:dyDescent="0.25">
      <c r="A70" t="s">
        <v>150</v>
      </c>
      <c r="B70" t="s">
        <v>89</v>
      </c>
      <c r="C70" t="s">
        <v>3</v>
      </c>
      <c r="D70" s="2">
        <v>80</v>
      </c>
      <c r="E70" s="2">
        <v>5572.58</v>
      </c>
      <c r="F70" s="2">
        <v>1393.15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6965.73</v>
      </c>
      <c r="O70" s="3">
        <v>43853</v>
      </c>
      <c r="P70" t="s">
        <v>147</v>
      </c>
      <c r="Q70" t="s">
        <v>148</v>
      </c>
      <c r="R70" t="s">
        <v>149</v>
      </c>
      <c r="S70" s="3">
        <v>43299</v>
      </c>
      <c r="T70" t="s">
        <v>151</v>
      </c>
      <c r="U70" t="s">
        <v>8</v>
      </c>
      <c r="V70" t="s">
        <v>9</v>
      </c>
      <c r="W70" t="s">
        <v>10</v>
      </c>
      <c r="X70" t="s">
        <v>11</v>
      </c>
    </row>
    <row r="71" spans="1:24" x14ac:dyDescent="0.25">
      <c r="A71" t="s">
        <v>52</v>
      </c>
      <c r="B71" t="s">
        <v>53</v>
      </c>
      <c r="C71" t="s">
        <v>3</v>
      </c>
      <c r="D71" s="2">
        <v>100</v>
      </c>
      <c r="E71" s="2">
        <v>-14592.13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-14592.13</v>
      </c>
      <c r="O71" s="3">
        <v>44004</v>
      </c>
      <c r="P71" t="s">
        <v>152</v>
      </c>
      <c r="Q71" t="s">
        <v>153</v>
      </c>
      <c r="R71" t="s">
        <v>154</v>
      </c>
      <c r="S71" s="3">
        <v>43164</v>
      </c>
      <c r="T71" t="s">
        <v>57</v>
      </c>
      <c r="U71" t="s">
        <v>8</v>
      </c>
      <c r="V71" t="s">
        <v>9</v>
      </c>
      <c r="W71" t="s">
        <v>10</v>
      </c>
      <c r="X71" t="s">
        <v>11</v>
      </c>
    </row>
    <row r="72" spans="1:24" x14ac:dyDescent="0.25">
      <c r="A72" t="s">
        <v>94</v>
      </c>
      <c r="B72" t="s">
        <v>53</v>
      </c>
      <c r="C72" t="s">
        <v>3</v>
      </c>
      <c r="D72" s="2">
        <v>100</v>
      </c>
      <c r="E72" s="2">
        <v>-102228.77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-102228.77</v>
      </c>
      <c r="O72" s="3">
        <v>44004</v>
      </c>
      <c r="P72" t="s">
        <v>152</v>
      </c>
      <c r="Q72" t="s">
        <v>155</v>
      </c>
      <c r="R72" t="s">
        <v>154</v>
      </c>
      <c r="S72" s="3">
        <v>43188</v>
      </c>
      <c r="T72" t="s">
        <v>98</v>
      </c>
      <c r="U72" t="s">
        <v>8</v>
      </c>
      <c r="V72" t="s">
        <v>9</v>
      </c>
      <c r="W72" t="s">
        <v>10</v>
      </c>
      <c r="X72" t="s">
        <v>11</v>
      </c>
    </row>
    <row r="73" spans="1:24" x14ac:dyDescent="0.25">
      <c r="A73" t="s">
        <v>79</v>
      </c>
      <c r="B73" t="s">
        <v>1</v>
      </c>
      <c r="C73" t="s">
        <v>3</v>
      </c>
      <c r="D73" s="2">
        <v>80</v>
      </c>
      <c r="E73" s="2">
        <v>-36680.269999999997</v>
      </c>
      <c r="F73" s="2">
        <v>-9170.07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-45850.34</v>
      </c>
      <c r="O73" s="3">
        <v>43851</v>
      </c>
      <c r="P73" t="s">
        <v>156</v>
      </c>
      <c r="Q73" t="s">
        <v>157</v>
      </c>
      <c r="R73" t="s">
        <v>158</v>
      </c>
      <c r="S73" s="3">
        <v>42780</v>
      </c>
      <c r="T73" t="s">
        <v>83</v>
      </c>
      <c r="U73" t="s">
        <v>8</v>
      </c>
      <c r="V73" t="s">
        <v>9</v>
      </c>
      <c r="W73" t="s">
        <v>10</v>
      </c>
      <c r="X73" t="s">
        <v>11</v>
      </c>
    </row>
    <row r="74" spans="1:24" x14ac:dyDescent="0.25">
      <c r="A74" t="s">
        <v>94</v>
      </c>
      <c r="B74" t="s">
        <v>53</v>
      </c>
      <c r="C74" t="s">
        <v>3</v>
      </c>
      <c r="D74" s="2">
        <v>100</v>
      </c>
      <c r="E74" s="2">
        <v>337733.56</v>
      </c>
      <c r="F74" s="2">
        <v>0</v>
      </c>
      <c r="G74" s="2">
        <v>0</v>
      </c>
      <c r="H74" s="2">
        <v>0</v>
      </c>
      <c r="I74" s="2">
        <v>337733.56</v>
      </c>
      <c r="J74" s="2">
        <v>0</v>
      </c>
      <c r="K74" s="2">
        <v>-337733.56</v>
      </c>
      <c r="L74" s="2">
        <v>0</v>
      </c>
      <c r="M74" s="2">
        <v>0</v>
      </c>
      <c r="N74" s="2">
        <v>0</v>
      </c>
      <c r="O74" s="3">
        <v>43843</v>
      </c>
      <c r="P74" t="s">
        <v>159</v>
      </c>
      <c r="Q74" t="s">
        <v>160</v>
      </c>
      <c r="R74" t="s">
        <v>161</v>
      </c>
      <c r="S74" s="3">
        <v>43451</v>
      </c>
      <c r="T74" t="s">
        <v>98</v>
      </c>
      <c r="U74" t="s">
        <v>8</v>
      </c>
      <c r="V74" t="s">
        <v>9</v>
      </c>
      <c r="W74" t="s">
        <v>10</v>
      </c>
      <c r="X74" t="s">
        <v>11</v>
      </c>
    </row>
    <row r="75" spans="1:24" x14ac:dyDescent="0.25">
      <c r="A75" t="s">
        <v>94</v>
      </c>
      <c r="B75" t="s">
        <v>53</v>
      </c>
      <c r="C75" t="s">
        <v>3</v>
      </c>
      <c r="D75" s="2">
        <v>100</v>
      </c>
      <c r="E75" s="2">
        <v>78471.37</v>
      </c>
      <c r="F75" s="2">
        <v>0</v>
      </c>
      <c r="G75" s="2">
        <v>0</v>
      </c>
      <c r="H75" s="2">
        <v>0</v>
      </c>
      <c r="I75" s="2">
        <v>78471.37</v>
      </c>
      <c r="J75" s="2">
        <v>0</v>
      </c>
      <c r="K75" s="2">
        <v>-78471.37</v>
      </c>
      <c r="L75" s="2">
        <v>0</v>
      </c>
      <c r="M75" s="2">
        <v>0</v>
      </c>
      <c r="N75" s="2">
        <v>0</v>
      </c>
      <c r="O75" s="3">
        <v>43843</v>
      </c>
      <c r="P75" t="s">
        <v>159</v>
      </c>
      <c r="Q75" t="s">
        <v>160</v>
      </c>
      <c r="R75" t="s">
        <v>161</v>
      </c>
      <c r="S75" s="3">
        <v>43451</v>
      </c>
      <c r="T75" t="s">
        <v>98</v>
      </c>
      <c r="U75" t="s">
        <v>8</v>
      </c>
      <c r="V75" t="s">
        <v>9</v>
      </c>
      <c r="W75" t="s">
        <v>10</v>
      </c>
      <c r="X75" t="s">
        <v>11</v>
      </c>
    </row>
    <row r="76" spans="1:24" x14ac:dyDescent="0.25">
      <c r="A76" t="s">
        <v>94</v>
      </c>
      <c r="B76" t="s">
        <v>53</v>
      </c>
      <c r="C76" t="s">
        <v>3</v>
      </c>
      <c r="D76" s="2">
        <v>100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12145.1</v>
      </c>
      <c r="L76" s="2">
        <v>0</v>
      </c>
      <c r="M76" s="2">
        <v>0</v>
      </c>
      <c r="N76" s="2">
        <v>12145.1</v>
      </c>
      <c r="O76" s="3">
        <v>43753</v>
      </c>
      <c r="P76" t="s">
        <v>159</v>
      </c>
      <c r="Q76" t="s">
        <v>160</v>
      </c>
      <c r="R76" t="s">
        <v>161</v>
      </c>
      <c r="S76" s="3">
        <v>43451</v>
      </c>
      <c r="T76" t="s">
        <v>98</v>
      </c>
      <c r="U76" t="s">
        <v>8</v>
      </c>
      <c r="V76" t="s">
        <v>9</v>
      </c>
      <c r="W76" t="s">
        <v>10</v>
      </c>
      <c r="X76" t="s">
        <v>11</v>
      </c>
    </row>
    <row r="77" spans="1:24" x14ac:dyDescent="0.25">
      <c r="A77" t="s">
        <v>108</v>
      </c>
      <c r="B77" t="s">
        <v>109</v>
      </c>
      <c r="C77" t="s">
        <v>3</v>
      </c>
      <c r="D77" s="2">
        <v>80</v>
      </c>
      <c r="E77" s="2">
        <v>-709.55</v>
      </c>
      <c r="F77" s="2">
        <v>-177.39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-886.94</v>
      </c>
      <c r="O77" s="3">
        <v>43880</v>
      </c>
      <c r="P77" t="s">
        <v>162</v>
      </c>
      <c r="Q77" t="s">
        <v>163</v>
      </c>
      <c r="R77" t="s">
        <v>164</v>
      </c>
      <c r="S77" s="3">
        <v>42991</v>
      </c>
      <c r="T77" t="s">
        <v>113</v>
      </c>
      <c r="U77" t="s">
        <v>8</v>
      </c>
      <c r="V77" t="s">
        <v>9</v>
      </c>
      <c r="W77" t="s">
        <v>10</v>
      </c>
      <c r="X77" t="s">
        <v>11</v>
      </c>
    </row>
    <row r="78" spans="1:24" x14ac:dyDescent="0.25">
      <c r="A78" t="s">
        <v>21</v>
      </c>
      <c r="B78" t="s">
        <v>22</v>
      </c>
      <c r="C78" t="s">
        <v>3</v>
      </c>
      <c r="D78" s="2">
        <v>80</v>
      </c>
      <c r="E78" s="2">
        <v>20750.240000000002</v>
      </c>
      <c r="F78" s="2">
        <v>5187.5600000000004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25937.8</v>
      </c>
      <c r="O78" s="3">
        <v>43753</v>
      </c>
      <c r="P78" t="s">
        <v>165</v>
      </c>
      <c r="Q78" t="s">
        <v>166</v>
      </c>
      <c r="R78" t="s">
        <v>167</v>
      </c>
      <c r="S78" s="3">
        <v>43291</v>
      </c>
      <c r="T78" t="s">
        <v>26</v>
      </c>
      <c r="U78" t="s">
        <v>8</v>
      </c>
      <c r="V78" t="s">
        <v>9</v>
      </c>
      <c r="W78" t="s">
        <v>10</v>
      </c>
      <c r="X78" t="s">
        <v>11</v>
      </c>
    </row>
    <row r="79" spans="1:24" x14ac:dyDescent="0.25">
      <c r="A79" t="s">
        <v>21</v>
      </c>
      <c r="B79" t="s">
        <v>22</v>
      </c>
      <c r="C79" t="s">
        <v>3</v>
      </c>
      <c r="D79" s="2">
        <v>80</v>
      </c>
      <c r="E79" s="2">
        <v>5313.62</v>
      </c>
      <c r="F79" s="2">
        <v>1328.41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6642.03</v>
      </c>
      <c r="O79" s="3">
        <v>43887</v>
      </c>
      <c r="P79" t="s">
        <v>165</v>
      </c>
      <c r="Q79" t="s">
        <v>166</v>
      </c>
      <c r="R79" t="s">
        <v>167</v>
      </c>
      <c r="S79" s="3">
        <v>43291</v>
      </c>
      <c r="T79" t="s">
        <v>26</v>
      </c>
      <c r="U79" t="s">
        <v>8</v>
      </c>
      <c r="V79" t="s">
        <v>9</v>
      </c>
      <c r="W79" t="s">
        <v>10</v>
      </c>
      <c r="X79" t="s">
        <v>11</v>
      </c>
    </row>
    <row r="80" spans="1:24" x14ac:dyDescent="0.25">
      <c r="A80" t="s">
        <v>21</v>
      </c>
      <c r="B80" t="s">
        <v>22</v>
      </c>
      <c r="C80" t="s">
        <v>3</v>
      </c>
      <c r="D80" s="2">
        <v>80</v>
      </c>
      <c r="E80" s="2">
        <v>23473.27</v>
      </c>
      <c r="F80" s="2">
        <v>5868.32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29341.59</v>
      </c>
      <c r="O80" s="3">
        <v>43803</v>
      </c>
      <c r="P80" t="s">
        <v>165</v>
      </c>
      <c r="Q80" t="s">
        <v>166</v>
      </c>
      <c r="R80" t="s">
        <v>167</v>
      </c>
      <c r="S80" s="3">
        <v>43291</v>
      </c>
      <c r="T80" t="s">
        <v>26</v>
      </c>
      <c r="U80" t="s">
        <v>8</v>
      </c>
      <c r="V80" t="s">
        <v>9</v>
      </c>
      <c r="W80" t="s">
        <v>10</v>
      </c>
      <c r="X80" t="s">
        <v>11</v>
      </c>
    </row>
    <row r="81" spans="1:24" x14ac:dyDescent="0.25">
      <c r="A81" t="s">
        <v>21</v>
      </c>
      <c r="B81" t="s">
        <v>22</v>
      </c>
      <c r="C81" t="s">
        <v>3</v>
      </c>
      <c r="D81" s="2">
        <v>80</v>
      </c>
      <c r="E81" s="2">
        <v>41824.71</v>
      </c>
      <c r="F81" s="2">
        <v>10456.18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52280.89</v>
      </c>
      <c r="O81" s="3">
        <v>43829</v>
      </c>
      <c r="P81" t="s">
        <v>168</v>
      </c>
      <c r="Q81" t="s">
        <v>169</v>
      </c>
      <c r="R81" t="s">
        <v>170</v>
      </c>
      <c r="S81" s="3">
        <v>43469</v>
      </c>
      <c r="T81" t="s">
        <v>26</v>
      </c>
      <c r="U81" t="s">
        <v>8</v>
      </c>
      <c r="V81" t="s">
        <v>9</v>
      </c>
      <c r="W81" t="s">
        <v>10</v>
      </c>
      <c r="X81" t="s">
        <v>11</v>
      </c>
    </row>
    <row r="82" spans="1:24" x14ac:dyDescent="0.25">
      <c r="A82" t="s">
        <v>21</v>
      </c>
      <c r="B82" t="s">
        <v>22</v>
      </c>
      <c r="C82" t="s">
        <v>3</v>
      </c>
      <c r="D82" s="2">
        <v>80</v>
      </c>
      <c r="E82" s="2">
        <v>-37133.599999999999</v>
      </c>
      <c r="F82" s="2">
        <v>-9283.4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-46417</v>
      </c>
      <c r="O82" s="3">
        <v>44084</v>
      </c>
      <c r="P82" t="s">
        <v>171</v>
      </c>
      <c r="Q82" t="s">
        <v>172</v>
      </c>
      <c r="R82" t="s">
        <v>173</v>
      </c>
      <c r="S82" s="3">
        <v>43025</v>
      </c>
      <c r="T82" t="s">
        <v>26</v>
      </c>
      <c r="U82" t="s">
        <v>8</v>
      </c>
      <c r="V82" t="s">
        <v>9</v>
      </c>
      <c r="W82" t="s">
        <v>10</v>
      </c>
      <c r="X82" t="s">
        <v>11</v>
      </c>
    </row>
    <row r="83" spans="1:24" x14ac:dyDescent="0.25">
      <c r="A83" t="s">
        <v>21</v>
      </c>
      <c r="B83" t="s">
        <v>22</v>
      </c>
      <c r="C83" t="s">
        <v>3</v>
      </c>
      <c r="D83" s="2">
        <v>80</v>
      </c>
      <c r="E83" s="2">
        <v>8000</v>
      </c>
      <c r="F83" s="2">
        <v>2000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10000</v>
      </c>
      <c r="O83" s="3">
        <v>44062</v>
      </c>
      <c r="P83" t="s">
        <v>171</v>
      </c>
      <c r="Q83" t="s">
        <v>174</v>
      </c>
      <c r="R83" t="s">
        <v>173</v>
      </c>
      <c r="S83" s="3">
        <v>43430</v>
      </c>
      <c r="T83" t="s">
        <v>26</v>
      </c>
      <c r="U83" t="s">
        <v>8</v>
      </c>
      <c r="V83" t="s">
        <v>9</v>
      </c>
      <c r="W83" t="s">
        <v>10</v>
      </c>
      <c r="X83" t="s">
        <v>11</v>
      </c>
    </row>
    <row r="84" spans="1:24" x14ac:dyDescent="0.25">
      <c r="A84" t="s">
        <v>21</v>
      </c>
      <c r="B84" t="s">
        <v>22</v>
      </c>
      <c r="C84" t="s">
        <v>3</v>
      </c>
      <c r="D84" s="2">
        <v>80</v>
      </c>
      <c r="E84" s="2">
        <v>-7886.91</v>
      </c>
      <c r="F84" s="2">
        <v>-1971.73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-9858.64</v>
      </c>
      <c r="O84" s="3">
        <v>44084</v>
      </c>
      <c r="P84" t="s">
        <v>171</v>
      </c>
      <c r="Q84" t="s">
        <v>174</v>
      </c>
      <c r="R84" t="s">
        <v>173</v>
      </c>
      <c r="S84" s="3">
        <v>43430</v>
      </c>
      <c r="T84" t="s">
        <v>26</v>
      </c>
      <c r="U84" t="s">
        <v>8</v>
      </c>
      <c r="V84" t="s">
        <v>9</v>
      </c>
      <c r="W84" t="s">
        <v>10</v>
      </c>
      <c r="X84" t="s">
        <v>11</v>
      </c>
    </row>
    <row r="85" spans="1:24" x14ac:dyDescent="0.25">
      <c r="A85" t="s">
        <v>21</v>
      </c>
      <c r="B85" t="s">
        <v>22</v>
      </c>
      <c r="C85" t="s">
        <v>3</v>
      </c>
      <c r="D85" s="2">
        <v>80</v>
      </c>
      <c r="E85" s="2">
        <v>-16553.849999999999</v>
      </c>
      <c r="F85" s="2">
        <v>-4138.46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-18423.57</v>
      </c>
      <c r="N85" s="2">
        <v>-39115.879999999997</v>
      </c>
      <c r="O85" s="3">
        <v>43766</v>
      </c>
      <c r="P85" t="s">
        <v>175</v>
      </c>
      <c r="Q85" t="s">
        <v>176</v>
      </c>
      <c r="R85" t="s">
        <v>177</v>
      </c>
      <c r="S85" s="3">
        <v>42992</v>
      </c>
      <c r="T85" t="s">
        <v>26</v>
      </c>
      <c r="U85" t="s">
        <v>8</v>
      </c>
      <c r="V85" t="s">
        <v>9</v>
      </c>
      <c r="W85" t="s">
        <v>10</v>
      </c>
      <c r="X85" t="s">
        <v>11</v>
      </c>
    </row>
    <row r="86" spans="1:24" x14ac:dyDescent="0.25">
      <c r="A86" t="s">
        <v>52</v>
      </c>
      <c r="B86" t="s">
        <v>53</v>
      </c>
      <c r="C86" t="s">
        <v>3</v>
      </c>
      <c r="D86" s="2">
        <v>100</v>
      </c>
      <c r="E86" s="2">
        <v>-6399.03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-6399.03</v>
      </c>
      <c r="O86" s="3">
        <v>44004</v>
      </c>
      <c r="P86" t="s">
        <v>178</v>
      </c>
      <c r="Q86" t="s">
        <v>179</v>
      </c>
      <c r="R86" t="s">
        <v>180</v>
      </c>
      <c r="S86" s="3">
        <v>42853</v>
      </c>
      <c r="T86" t="s">
        <v>57</v>
      </c>
      <c r="U86" t="s">
        <v>8</v>
      </c>
      <c r="V86" t="s">
        <v>9</v>
      </c>
      <c r="W86" t="s">
        <v>10</v>
      </c>
      <c r="X86" t="s">
        <v>11</v>
      </c>
    </row>
    <row r="87" spans="1:24" x14ac:dyDescent="0.25">
      <c r="A87" t="s">
        <v>181</v>
      </c>
      <c r="B87" t="s">
        <v>53</v>
      </c>
      <c r="C87" t="s">
        <v>3</v>
      </c>
      <c r="D87" s="2">
        <v>100</v>
      </c>
      <c r="E87" s="2">
        <v>-104765.75999999999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-104765.75999999999</v>
      </c>
      <c r="O87" s="3">
        <v>44004</v>
      </c>
      <c r="P87" t="s">
        <v>178</v>
      </c>
      <c r="Q87" t="s">
        <v>182</v>
      </c>
      <c r="R87" t="s">
        <v>180</v>
      </c>
      <c r="S87" s="3">
        <v>43235</v>
      </c>
      <c r="T87" t="s">
        <v>183</v>
      </c>
      <c r="U87" t="s">
        <v>8</v>
      </c>
      <c r="V87" t="s">
        <v>9</v>
      </c>
      <c r="W87" t="s">
        <v>10</v>
      </c>
      <c r="X87" t="s">
        <v>11</v>
      </c>
    </row>
    <row r="88" spans="1:24" x14ac:dyDescent="0.25">
      <c r="A88" t="s">
        <v>79</v>
      </c>
      <c r="B88" t="s">
        <v>1</v>
      </c>
      <c r="C88" t="s">
        <v>3</v>
      </c>
      <c r="D88" s="2">
        <v>80</v>
      </c>
      <c r="E88" s="2">
        <v>-1683.97</v>
      </c>
      <c r="F88" s="2">
        <v>-55.9</v>
      </c>
      <c r="G88" s="2">
        <v>0</v>
      </c>
      <c r="H88" s="2">
        <v>0</v>
      </c>
      <c r="I88" s="2">
        <v>0</v>
      </c>
      <c r="J88" s="2">
        <v>-365.1</v>
      </c>
      <c r="K88" s="2">
        <v>0</v>
      </c>
      <c r="L88" s="2">
        <v>0</v>
      </c>
      <c r="M88" s="2">
        <v>0</v>
      </c>
      <c r="N88" s="2">
        <v>-2104.9699999999998</v>
      </c>
      <c r="O88" s="3">
        <v>43873</v>
      </c>
      <c r="P88" t="s">
        <v>184</v>
      </c>
      <c r="Q88" t="s">
        <v>185</v>
      </c>
      <c r="R88" t="s">
        <v>186</v>
      </c>
      <c r="S88" s="3">
        <v>42880</v>
      </c>
      <c r="T88" t="s">
        <v>83</v>
      </c>
      <c r="U88" t="s">
        <v>8</v>
      </c>
      <c r="V88" t="s">
        <v>9</v>
      </c>
      <c r="W88" t="s">
        <v>10</v>
      </c>
      <c r="X88" t="s">
        <v>11</v>
      </c>
    </row>
    <row r="89" spans="1:24" x14ac:dyDescent="0.25">
      <c r="A89" t="s">
        <v>79</v>
      </c>
      <c r="B89" t="s">
        <v>1</v>
      </c>
      <c r="C89" t="s">
        <v>3</v>
      </c>
      <c r="D89" s="2">
        <v>80</v>
      </c>
      <c r="E89" s="2">
        <v>4000</v>
      </c>
      <c r="F89" s="2">
        <v>0</v>
      </c>
      <c r="G89" s="2">
        <v>0</v>
      </c>
      <c r="H89" s="2">
        <v>0</v>
      </c>
      <c r="I89" s="2">
        <v>0</v>
      </c>
      <c r="J89" s="2">
        <v>1000</v>
      </c>
      <c r="K89" s="2">
        <v>0</v>
      </c>
      <c r="L89" s="2">
        <v>0</v>
      </c>
      <c r="M89" s="2">
        <v>0</v>
      </c>
      <c r="N89" s="2">
        <v>5000</v>
      </c>
      <c r="O89" s="3">
        <v>43948</v>
      </c>
      <c r="P89" t="s">
        <v>184</v>
      </c>
      <c r="Q89" t="s">
        <v>185</v>
      </c>
      <c r="R89" t="s">
        <v>186</v>
      </c>
      <c r="S89" s="3">
        <v>42880</v>
      </c>
      <c r="T89" t="s">
        <v>83</v>
      </c>
      <c r="U89" t="s">
        <v>8</v>
      </c>
      <c r="V89" t="s">
        <v>9</v>
      </c>
      <c r="W89" t="s">
        <v>10</v>
      </c>
      <c r="X89" t="s">
        <v>11</v>
      </c>
    </row>
    <row r="90" spans="1:24" x14ac:dyDescent="0.25">
      <c r="A90" t="s">
        <v>21</v>
      </c>
      <c r="B90" t="s">
        <v>22</v>
      </c>
      <c r="C90" t="s">
        <v>3</v>
      </c>
      <c r="D90" s="2">
        <v>80</v>
      </c>
      <c r="E90" s="2">
        <v>329793.90000000002</v>
      </c>
      <c r="F90" s="2">
        <v>14584.06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67864.41</v>
      </c>
      <c r="N90" s="2">
        <v>412242.37</v>
      </c>
      <c r="O90" s="3">
        <v>44095</v>
      </c>
      <c r="P90" t="s">
        <v>187</v>
      </c>
      <c r="Q90" t="s">
        <v>188</v>
      </c>
      <c r="R90" t="s">
        <v>189</v>
      </c>
      <c r="S90" s="3">
        <v>44095</v>
      </c>
      <c r="T90" t="s">
        <v>26</v>
      </c>
      <c r="U90" t="s">
        <v>8</v>
      </c>
      <c r="V90" t="s">
        <v>9</v>
      </c>
      <c r="W90" t="s">
        <v>10</v>
      </c>
      <c r="X90" t="s">
        <v>11</v>
      </c>
    </row>
    <row r="91" spans="1:24" x14ac:dyDescent="0.25">
      <c r="A91" t="s">
        <v>52</v>
      </c>
      <c r="B91" t="s">
        <v>53</v>
      </c>
      <c r="C91" t="s">
        <v>3</v>
      </c>
      <c r="D91" s="2">
        <v>100</v>
      </c>
      <c r="E91" s="2">
        <v>78863.88</v>
      </c>
      <c r="F91" s="2">
        <v>0</v>
      </c>
      <c r="G91" s="2">
        <v>0</v>
      </c>
      <c r="H91" s="2">
        <v>0</v>
      </c>
      <c r="I91" s="2">
        <v>78863.88</v>
      </c>
      <c r="J91" s="2">
        <v>0</v>
      </c>
      <c r="K91" s="2">
        <v>-78863.88</v>
      </c>
      <c r="L91" s="2">
        <v>0</v>
      </c>
      <c r="M91" s="2">
        <v>0</v>
      </c>
      <c r="N91" s="2">
        <v>0</v>
      </c>
      <c r="O91" s="3">
        <v>43860</v>
      </c>
      <c r="P91" t="s">
        <v>190</v>
      </c>
      <c r="Q91" t="s">
        <v>191</v>
      </c>
      <c r="R91" t="s">
        <v>192</v>
      </c>
      <c r="S91" s="3">
        <v>43565</v>
      </c>
      <c r="T91" t="s">
        <v>57</v>
      </c>
      <c r="U91" t="s">
        <v>8</v>
      </c>
      <c r="V91" t="s">
        <v>9</v>
      </c>
      <c r="W91" t="s">
        <v>10</v>
      </c>
      <c r="X91" t="s">
        <v>11</v>
      </c>
    </row>
    <row r="92" spans="1:24" x14ac:dyDescent="0.25">
      <c r="A92" t="s">
        <v>193</v>
      </c>
      <c r="B92" t="s">
        <v>22</v>
      </c>
      <c r="C92" t="s">
        <v>3</v>
      </c>
      <c r="D92" s="2">
        <v>80</v>
      </c>
      <c r="E92" s="2">
        <v>21088.7</v>
      </c>
      <c r="F92" s="2">
        <v>932.58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4339.6000000000004</v>
      </c>
      <c r="N92" s="2">
        <v>26360.880000000001</v>
      </c>
      <c r="O92" s="3">
        <v>43838</v>
      </c>
      <c r="P92" t="s">
        <v>194</v>
      </c>
      <c r="Q92" t="s">
        <v>195</v>
      </c>
      <c r="R92" t="s">
        <v>196</v>
      </c>
      <c r="S92" s="3">
        <v>43290</v>
      </c>
      <c r="T92" t="s">
        <v>197</v>
      </c>
      <c r="U92" t="s">
        <v>8</v>
      </c>
      <c r="V92" t="s">
        <v>9</v>
      </c>
      <c r="W92" t="s">
        <v>10</v>
      </c>
      <c r="X92" t="s">
        <v>11</v>
      </c>
    </row>
    <row r="93" spans="1:24" x14ac:dyDescent="0.25">
      <c r="A93" t="s">
        <v>21</v>
      </c>
      <c r="B93" t="s">
        <v>22</v>
      </c>
      <c r="C93" t="s">
        <v>3</v>
      </c>
      <c r="D93" s="2">
        <v>80</v>
      </c>
      <c r="E93" s="2">
        <v>7321.54</v>
      </c>
      <c r="F93" s="2">
        <v>1830.38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9151.92</v>
      </c>
      <c r="O93" s="3">
        <v>43795</v>
      </c>
      <c r="P93" t="s">
        <v>198</v>
      </c>
      <c r="Q93" t="s">
        <v>199</v>
      </c>
      <c r="R93" t="s">
        <v>200</v>
      </c>
      <c r="S93" s="3">
        <v>43138</v>
      </c>
      <c r="T93" t="s">
        <v>26</v>
      </c>
      <c r="U93" t="s">
        <v>8</v>
      </c>
      <c r="V93" t="s">
        <v>9</v>
      </c>
      <c r="W93" t="s">
        <v>10</v>
      </c>
      <c r="X93" t="s">
        <v>11</v>
      </c>
    </row>
    <row r="94" spans="1:24" x14ac:dyDescent="0.25">
      <c r="A94" t="s">
        <v>108</v>
      </c>
      <c r="B94" t="s">
        <v>109</v>
      </c>
      <c r="C94" t="s">
        <v>3</v>
      </c>
      <c r="D94" s="2">
        <v>80</v>
      </c>
      <c r="E94" s="2">
        <v>4193506.01</v>
      </c>
      <c r="F94" s="2">
        <v>1048376.5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5241882.51</v>
      </c>
      <c r="O94" s="3">
        <v>43972</v>
      </c>
      <c r="P94" t="s">
        <v>201</v>
      </c>
      <c r="Q94" t="s">
        <v>202</v>
      </c>
      <c r="R94" t="s">
        <v>203</v>
      </c>
      <c r="S94" s="3">
        <v>43972</v>
      </c>
      <c r="T94" t="s">
        <v>113</v>
      </c>
      <c r="U94" t="s">
        <v>8</v>
      </c>
      <c r="V94" t="s">
        <v>9</v>
      </c>
      <c r="W94" t="s">
        <v>10</v>
      </c>
      <c r="X94" t="s">
        <v>11</v>
      </c>
    </row>
    <row r="95" spans="1:24" x14ac:dyDescent="0.25">
      <c r="A95" t="s">
        <v>21</v>
      </c>
      <c r="B95" t="s">
        <v>22</v>
      </c>
      <c r="C95" t="s">
        <v>3</v>
      </c>
      <c r="D95" s="2">
        <v>80</v>
      </c>
      <c r="E95" s="2">
        <v>-249761.75</v>
      </c>
      <c r="F95" s="2">
        <v>-62440.44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-312202.19</v>
      </c>
      <c r="O95" s="3">
        <v>44021</v>
      </c>
      <c r="P95" t="s">
        <v>201</v>
      </c>
      <c r="Q95" t="s">
        <v>202</v>
      </c>
      <c r="R95" t="s">
        <v>203</v>
      </c>
      <c r="S95" s="3">
        <v>43972</v>
      </c>
      <c r="T95" t="s">
        <v>26</v>
      </c>
      <c r="U95" t="s">
        <v>8</v>
      </c>
      <c r="V95" t="s">
        <v>9</v>
      </c>
      <c r="W95" t="s">
        <v>10</v>
      </c>
      <c r="X95" t="s">
        <v>11</v>
      </c>
    </row>
    <row r="96" spans="1:24" x14ac:dyDescent="0.25">
      <c r="A96" t="s">
        <v>21</v>
      </c>
      <c r="B96" t="s">
        <v>22</v>
      </c>
      <c r="C96" t="s">
        <v>3</v>
      </c>
      <c r="D96" s="2">
        <v>80</v>
      </c>
      <c r="E96" s="2">
        <v>1174616.55</v>
      </c>
      <c r="F96" s="2">
        <v>293654.14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1468270.69</v>
      </c>
      <c r="O96" s="3">
        <v>43972</v>
      </c>
      <c r="P96" t="s">
        <v>201</v>
      </c>
      <c r="Q96" t="s">
        <v>202</v>
      </c>
      <c r="R96" t="s">
        <v>203</v>
      </c>
      <c r="S96" s="3">
        <v>43972</v>
      </c>
      <c r="T96" t="s">
        <v>26</v>
      </c>
      <c r="U96" t="s">
        <v>8</v>
      </c>
      <c r="V96" t="s">
        <v>9</v>
      </c>
      <c r="W96" t="s">
        <v>10</v>
      </c>
      <c r="X96" t="s">
        <v>11</v>
      </c>
    </row>
    <row r="97" spans="1:24" x14ac:dyDescent="0.25">
      <c r="A97" t="s">
        <v>108</v>
      </c>
      <c r="B97" t="s">
        <v>109</v>
      </c>
      <c r="C97" t="s">
        <v>3</v>
      </c>
      <c r="D97" s="2">
        <v>80</v>
      </c>
      <c r="E97" s="2">
        <v>-1256426.67</v>
      </c>
      <c r="F97" s="2">
        <v>-314106.67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-1570533.34</v>
      </c>
      <c r="O97" s="3">
        <v>44021</v>
      </c>
      <c r="P97" t="s">
        <v>201</v>
      </c>
      <c r="Q97" t="s">
        <v>202</v>
      </c>
      <c r="R97" t="s">
        <v>203</v>
      </c>
      <c r="S97" s="3">
        <v>43972</v>
      </c>
      <c r="T97" t="s">
        <v>113</v>
      </c>
      <c r="U97" t="s">
        <v>8</v>
      </c>
      <c r="V97" t="s">
        <v>9</v>
      </c>
      <c r="W97" t="s">
        <v>10</v>
      </c>
      <c r="X97" t="s">
        <v>11</v>
      </c>
    </row>
    <row r="98" spans="1:24" x14ac:dyDescent="0.25">
      <c r="A98" t="s">
        <v>108</v>
      </c>
      <c r="B98" t="s">
        <v>109</v>
      </c>
      <c r="C98" t="s">
        <v>3</v>
      </c>
      <c r="D98" s="2">
        <v>80</v>
      </c>
      <c r="E98" s="2">
        <v>7610841.3799999999</v>
      </c>
      <c r="F98" s="2">
        <v>1902710.35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9513551.7300000004</v>
      </c>
      <c r="O98" s="3">
        <v>43997</v>
      </c>
      <c r="P98" t="s">
        <v>204</v>
      </c>
      <c r="Q98" t="s">
        <v>205</v>
      </c>
      <c r="R98" t="s">
        <v>206</v>
      </c>
      <c r="S98" s="3">
        <v>43997</v>
      </c>
      <c r="T98" t="s">
        <v>113</v>
      </c>
      <c r="U98" t="s">
        <v>8</v>
      </c>
      <c r="V98" t="s">
        <v>9</v>
      </c>
      <c r="W98" t="s">
        <v>10</v>
      </c>
      <c r="X98" t="s">
        <v>11</v>
      </c>
    </row>
    <row r="99" spans="1:24" x14ac:dyDescent="0.25">
      <c r="A99" t="s">
        <v>94</v>
      </c>
      <c r="B99" t="s">
        <v>53</v>
      </c>
      <c r="C99" t="s">
        <v>3</v>
      </c>
      <c r="D99" s="2">
        <v>100</v>
      </c>
      <c r="E99" s="2">
        <v>327337.68</v>
      </c>
      <c r="F99" s="2">
        <v>0</v>
      </c>
      <c r="G99" s="2">
        <v>0</v>
      </c>
      <c r="H99" s="2">
        <v>0</v>
      </c>
      <c r="I99" s="2">
        <v>327337.68</v>
      </c>
      <c r="J99" s="2">
        <v>0</v>
      </c>
      <c r="K99" s="2">
        <v>-327337.68</v>
      </c>
      <c r="L99" s="2">
        <v>0</v>
      </c>
      <c r="M99" s="2">
        <v>0</v>
      </c>
      <c r="N99" s="2">
        <v>0</v>
      </c>
      <c r="O99" s="3">
        <v>43843</v>
      </c>
      <c r="P99" t="s">
        <v>207</v>
      </c>
      <c r="Q99" t="s">
        <v>208</v>
      </c>
      <c r="R99" t="s">
        <v>209</v>
      </c>
      <c r="S99" s="3">
        <v>43411</v>
      </c>
      <c r="T99" t="s">
        <v>98</v>
      </c>
      <c r="U99" t="s">
        <v>8</v>
      </c>
      <c r="V99" t="s">
        <v>9</v>
      </c>
      <c r="W99" t="s">
        <v>10</v>
      </c>
      <c r="X99" t="s">
        <v>11</v>
      </c>
    </row>
    <row r="100" spans="1:24" x14ac:dyDescent="0.25">
      <c r="A100" t="s">
        <v>21</v>
      </c>
      <c r="B100" t="s">
        <v>22</v>
      </c>
      <c r="C100" t="s">
        <v>3</v>
      </c>
      <c r="D100" s="2">
        <v>80</v>
      </c>
      <c r="E100" s="2">
        <v>775631.02</v>
      </c>
      <c r="F100" s="2">
        <v>193907.76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969538.78</v>
      </c>
      <c r="O100" s="3">
        <v>43997</v>
      </c>
      <c r="P100" t="s">
        <v>210</v>
      </c>
      <c r="Q100" t="s">
        <v>211</v>
      </c>
      <c r="R100" t="s">
        <v>212</v>
      </c>
      <c r="S100" s="3">
        <v>43601</v>
      </c>
      <c r="T100" t="s">
        <v>26</v>
      </c>
      <c r="U100" t="s">
        <v>8</v>
      </c>
      <c r="V100" t="s">
        <v>9</v>
      </c>
      <c r="W100" t="s">
        <v>10</v>
      </c>
      <c r="X100" t="s">
        <v>11</v>
      </c>
    </row>
    <row r="101" spans="1:24" x14ac:dyDescent="0.25">
      <c r="A101" t="s">
        <v>213</v>
      </c>
      <c r="B101" t="s">
        <v>89</v>
      </c>
      <c r="C101" t="s">
        <v>3</v>
      </c>
      <c r="D101" s="2">
        <v>80</v>
      </c>
      <c r="E101" s="2">
        <v>48434.080000000002</v>
      </c>
      <c r="F101" s="2">
        <v>12108.52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60542.6</v>
      </c>
      <c r="O101" s="3">
        <v>43902</v>
      </c>
      <c r="P101" t="s">
        <v>210</v>
      </c>
      <c r="Q101" t="s">
        <v>211</v>
      </c>
      <c r="R101" t="s">
        <v>212</v>
      </c>
      <c r="S101" s="3">
        <v>43601</v>
      </c>
      <c r="T101" t="s">
        <v>214</v>
      </c>
      <c r="U101" t="s">
        <v>8</v>
      </c>
      <c r="V101" t="s">
        <v>9</v>
      </c>
      <c r="W101" t="s">
        <v>10</v>
      </c>
      <c r="X101" t="s">
        <v>11</v>
      </c>
    </row>
    <row r="102" spans="1:24" x14ac:dyDescent="0.25">
      <c r="A102" t="s">
        <v>52</v>
      </c>
      <c r="B102" t="s">
        <v>53</v>
      </c>
      <c r="C102" t="s">
        <v>3</v>
      </c>
      <c r="D102" s="2">
        <v>100</v>
      </c>
      <c r="E102" s="2">
        <v>188309.5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188309.5</v>
      </c>
      <c r="O102" s="3">
        <v>43908</v>
      </c>
      <c r="P102" t="s">
        <v>215</v>
      </c>
      <c r="Q102" t="s">
        <v>216</v>
      </c>
      <c r="R102" t="s">
        <v>217</v>
      </c>
      <c r="S102" s="3">
        <v>43208</v>
      </c>
      <c r="T102" t="s">
        <v>57</v>
      </c>
      <c r="U102" t="s">
        <v>8</v>
      </c>
      <c r="V102" t="s">
        <v>9</v>
      </c>
      <c r="W102" t="s">
        <v>10</v>
      </c>
      <c r="X102" t="s">
        <v>11</v>
      </c>
    </row>
    <row r="103" spans="1:24" x14ac:dyDescent="0.25">
      <c r="A103" t="s">
        <v>52</v>
      </c>
      <c r="B103" t="s">
        <v>53</v>
      </c>
      <c r="C103" t="s">
        <v>3</v>
      </c>
      <c r="D103" s="2">
        <v>100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4389.43</v>
      </c>
      <c r="L103" s="2">
        <v>0</v>
      </c>
      <c r="M103" s="2">
        <v>0</v>
      </c>
      <c r="N103" s="2">
        <v>4389.43</v>
      </c>
      <c r="O103" s="3">
        <v>43762</v>
      </c>
      <c r="P103" t="s">
        <v>218</v>
      </c>
      <c r="Q103" t="s">
        <v>219</v>
      </c>
      <c r="R103" t="s">
        <v>220</v>
      </c>
      <c r="S103" s="3">
        <v>43762</v>
      </c>
      <c r="T103" t="s">
        <v>57</v>
      </c>
      <c r="U103" t="s">
        <v>8</v>
      </c>
      <c r="V103" t="s">
        <v>9</v>
      </c>
      <c r="W103" t="s">
        <v>10</v>
      </c>
      <c r="X103" t="s">
        <v>11</v>
      </c>
    </row>
    <row r="104" spans="1:24" x14ac:dyDescent="0.25">
      <c r="A104" t="s">
        <v>79</v>
      </c>
      <c r="B104" t="s">
        <v>1</v>
      </c>
      <c r="C104" t="s">
        <v>3</v>
      </c>
      <c r="D104" s="2">
        <v>80</v>
      </c>
      <c r="E104" s="2">
        <v>1570381</v>
      </c>
      <c r="F104" s="2">
        <v>392595.26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1962976.26</v>
      </c>
      <c r="O104" s="3">
        <v>44039</v>
      </c>
      <c r="P104" t="s">
        <v>221</v>
      </c>
      <c r="Q104" t="s">
        <v>222</v>
      </c>
      <c r="R104" t="s">
        <v>223</v>
      </c>
      <c r="S104" s="3">
        <v>44039</v>
      </c>
      <c r="T104" t="s">
        <v>83</v>
      </c>
      <c r="U104" t="s">
        <v>8</v>
      </c>
      <c r="V104" t="s">
        <v>9</v>
      </c>
      <c r="W104" t="s">
        <v>10</v>
      </c>
      <c r="X104" t="s">
        <v>11</v>
      </c>
    </row>
    <row r="105" spans="1:24" x14ac:dyDescent="0.25">
      <c r="A105" t="s">
        <v>224</v>
      </c>
      <c r="B105" t="s">
        <v>225</v>
      </c>
      <c r="C105" t="s">
        <v>3</v>
      </c>
      <c r="D105" s="2">
        <v>80</v>
      </c>
      <c r="E105" s="2">
        <v>96360</v>
      </c>
      <c r="F105" s="2">
        <v>1590</v>
      </c>
      <c r="G105" s="2">
        <v>0</v>
      </c>
      <c r="H105" s="2">
        <v>0</v>
      </c>
      <c r="I105" s="2">
        <v>0</v>
      </c>
      <c r="J105" s="2">
        <v>69000</v>
      </c>
      <c r="K105" s="2">
        <v>0</v>
      </c>
      <c r="L105" s="2">
        <v>0</v>
      </c>
      <c r="M105" s="2">
        <v>0</v>
      </c>
      <c r="N105" s="2">
        <v>166950</v>
      </c>
      <c r="O105" s="3">
        <v>43998</v>
      </c>
      <c r="P105" t="s">
        <v>226</v>
      </c>
      <c r="Q105" t="s">
        <v>227</v>
      </c>
      <c r="R105" t="s">
        <v>228</v>
      </c>
      <c r="S105" s="3">
        <v>43997</v>
      </c>
      <c r="T105" t="s">
        <v>229</v>
      </c>
      <c r="U105" t="s">
        <v>230</v>
      </c>
      <c r="V105" t="s">
        <v>231</v>
      </c>
      <c r="W105" t="s">
        <v>141</v>
      </c>
      <c r="X105" t="s">
        <v>142</v>
      </c>
    </row>
    <row r="106" spans="1:24" x14ac:dyDescent="0.25">
      <c r="A106" t="s">
        <v>99</v>
      </c>
      <c r="B106" t="s">
        <v>28</v>
      </c>
      <c r="C106" t="s">
        <v>3</v>
      </c>
      <c r="D106" s="2">
        <v>80</v>
      </c>
      <c r="E106" s="2">
        <v>43829.7</v>
      </c>
      <c r="F106" s="2">
        <v>10957.43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54787.13</v>
      </c>
      <c r="O106" s="3">
        <v>44039</v>
      </c>
      <c r="P106" t="s">
        <v>232</v>
      </c>
      <c r="Q106" t="s">
        <v>233</v>
      </c>
      <c r="R106" t="s">
        <v>234</v>
      </c>
      <c r="S106" s="3">
        <v>44039</v>
      </c>
      <c r="T106" t="s">
        <v>51</v>
      </c>
      <c r="U106" t="s">
        <v>8</v>
      </c>
      <c r="V106" t="s">
        <v>9</v>
      </c>
      <c r="W106" t="s">
        <v>10</v>
      </c>
      <c r="X106" t="s">
        <v>11</v>
      </c>
    </row>
    <row r="107" spans="1:24" x14ac:dyDescent="0.25">
      <c r="A107" s="4" t="s">
        <v>2</v>
      </c>
      <c r="B107" s="4" t="s">
        <v>2</v>
      </c>
      <c r="C107" s="4" t="s">
        <v>2</v>
      </c>
      <c r="D107" s="5"/>
      <c r="E107" s="6">
        <v>44340188.109999999</v>
      </c>
      <c r="F107" s="6">
        <v>4034182.11</v>
      </c>
      <c r="G107" s="5"/>
      <c r="H107" s="5"/>
      <c r="I107" s="6">
        <v>1050069.96</v>
      </c>
      <c r="J107" s="6">
        <v>16485608.52</v>
      </c>
      <c r="K107" s="6">
        <v>-1033535.43</v>
      </c>
      <c r="L107" s="6">
        <v>18894.59</v>
      </c>
      <c r="M107" s="6">
        <v>1908833.64</v>
      </c>
      <c r="N107" s="6">
        <v>65735276.950000003</v>
      </c>
      <c r="O107" s="7"/>
      <c r="P107" s="4" t="s">
        <v>2</v>
      </c>
      <c r="Q107" s="4" t="s">
        <v>2</v>
      </c>
      <c r="R107" s="4" t="s">
        <v>2</v>
      </c>
      <c r="S107" s="7"/>
      <c r="T107" s="4" t="s">
        <v>2</v>
      </c>
      <c r="U107" s="4" t="s">
        <v>2</v>
      </c>
      <c r="V107" s="4" t="s">
        <v>2</v>
      </c>
      <c r="W107" s="4" t="s">
        <v>2</v>
      </c>
      <c r="X107" s="4" t="s">
        <v>2</v>
      </c>
    </row>
    <row r="110" spans="1:24" x14ac:dyDescent="0.25">
      <c r="N110" s="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4" workbookViewId="0">
      <selection activeCell="B4" sqref="B4"/>
    </sheetView>
  </sheetViews>
  <sheetFormatPr defaultRowHeight="13.2" x14ac:dyDescent="0.25"/>
  <cols>
    <col min="1" max="1" width="15.44140625" customWidth="1"/>
    <col min="2" max="2" width="38.44140625" bestFit="1" customWidth="1"/>
    <col min="3" max="3" width="16" style="18" customWidth="1"/>
    <col min="4" max="4" width="16.6640625" customWidth="1"/>
    <col min="5" max="5" width="11.88671875" bestFit="1" customWidth="1"/>
  </cols>
  <sheetData>
    <row r="1" spans="1:5" x14ac:dyDescent="0.25">
      <c r="A1" t="s">
        <v>259</v>
      </c>
      <c r="B1" t="s">
        <v>252</v>
      </c>
      <c r="C1" s="19" t="s">
        <v>248</v>
      </c>
      <c r="D1" s="11" t="s">
        <v>260</v>
      </c>
      <c r="E1" s="11" t="s">
        <v>261</v>
      </c>
    </row>
    <row r="2" spans="1:5" x14ac:dyDescent="0.25">
      <c r="A2" t="str">
        <f>All!P2</f>
        <v>H.001491</v>
      </c>
      <c r="B2" t="str">
        <f>All!R2</f>
        <v>LA 20 WIDENING: LA 308 - ST PATRICK ST</v>
      </c>
      <c r="C2" s="18">
        <f>All!N2</f>
        <v>-407953.05</v>
      </c>
      <c r="D2" s="10">
        <f>All!O2</f>
        <v>43753</v>
      </c>
      <c r="E2" t="str">
        <f>All!B2</f>
        <v>STP&lt;200K</v>
      </c>
    </row>
    <row r="3" spans="1:5" x14ac:dyDescent="0.25">
      <c r="A3" t="str">
        <f>All!P3</f>
        <v>H.001497</v>
      </c>
      <c r="B3" t="str">
        <f>All!R3</f>
        <v>BAYOU TERREBONNE BR.&amp; APPROACHES</v>
      </c>
      <c r="C3" s="18">
        <f>All!N3</f>
        <v>20000</v>
      </c>
      <c r="D3" s="10">
        <f>All!O3</f>
        <v>43845</v>
      </c>
      <c r="E3" t="str">
        <f>All!B3</f>
        <v>FBR-ON/OFF</v>
      </c>
    </row>
    <row r="4" spans="1:5" x14ac:dyDescent="0.25">
      <c r="A4" t="str">
        <f>All!P4</f>
        <v>H.001497</v>
      </c>
      <c r="B4" t="str">
        <f>All!R4</f>
        <v>BAYOU TERREBONNE BR.&amp; APPROACHES</v>
      </c>
      <c r="C4" s="18">
        <f>All!N4</f>
        <v>-13682.33</v>
      </c>
      <c r="D4" s="10">
        <f>All!O4</f>
        <v>44025</v>
      </c>
      <c r="E4" t="str">
        <f>All!B4</f>
        <v>FBR-ON/OFF</v>
      </c>
    </row>
    <row r="5" spans="1:5" x14ac:dyDescent="0.25">
      <c r="A5" t="str">
        <f>All!P5</f>
        <v>H.001497</v>
      </c>
      <c r="B5" t="str">
        <f>All!R5</f>
        <v>BAYOU TERREBONNE BR.&amp; APPROACHES</v>
      </c>
      <c r="C5" s="18">
        <f>All!N5</f>
        <v>5605.85</v>
      </c>
      <c r="D5" s="10">
        <f>All!O5</f>
        <v>43786</v>
      </c>
      <c r="E5" t="str">
        <f>All!B5</f>
        <v>NHPP-E</v>
      </c>
    </row>
    <row r="6" spans="1:5" x14ac:dyDescent="0.25">
      <c r="A6" t="str">
        <f>All!P6</f>
        <v>H.001497</v>
      </c>
      <c r="B6" t="str">
        <f>All!R6</f>
        <v>BAYOU TERREBONNE BR.&amp; APPROACHES</v>
      </c>
      <c r="C6" s="18">
        <f>All!N6</f>
        <v>11127.9</v>
      </c>
      <c r="D6" s="10">
        <f>All!O6</f>
        <v>43845</v>
      </c>
      <c r="E6" t="str">
        <f>All!B6</f>
        <v>NHPP-E</v>
      </c>
    </row>
    <row r="7" spans="1:5" x14ac:dyDescent="0.25">
      <c r="A7" t="str">
        <f>All!P7</f>
        <v>H.001497</v>
      </c>
      <c r="B7" t="str">
        <f>All!R7</f>
        <v>BAYOU TERREBONNE BR.&amp; APPROACHES</v>
      </c>
      <c r="C7" s="18">
        <f>All!N7</f>
        <v>-16317.67</v>
      </c>
      <c r="D7" s="10">
        <f>All!O7</f>
        <v>44025</v>
      </c>
      <c r="E7" t="str">
        <f>All!B7</f>
        <v>NHPP-E</v>
      </c>
    </row>
    <row r="8" spans="1:5" x14ac:dyDescent="0.25">
      <c r="A8" t="str">
        <f>All!P8</f>
        <v>H.002234</v>
      </c>
      <c r="B8" t="str">
        <f>All!R8</f>
        <v>INDUSTRIAL BLVD. - THOMPSON RD.</v>
      </c>
      <c r="C8" s="18">
        <f>All!N8</f>
        <v>-616361.96</v>
      </c>
      <c r="D8" s="10">
        <f>All!O8</f>
        <v>43747</v>
      </c>
      <c r="E8" t="str">
        <f>All!B8</f>
        <v>STP FLEX</v>
      </c>
    </row>
    <row r="9" spans="1:5" x14ac:dyDescent="0.25">
      <c r="A9" t="str">
        <f>All!P9</f>
        <v>H.002238</v>
      </c>
      <c r="B9" t="str">
        <f>All!R9</f>
        <v>LA 56: ROBINSON CANAL BRIDGE</v>
      </c>
      <c r="C9" s="18">
        <f>All!N9</f>
        <v>6817.96</v>
      </c>
      <c r="D9" s="10">
        <f>All!O9</f>
        <v>43795</v>
      </c>
      <c r="E9" t="str">
        <f>All!B9</f>
        <v>FBR-OFF</v>
      </c>
    </row>
    <row r="10" spans="1:5" x14ac:dyDescent="0.25">
      <c r="A10" t="str">
        <f>All!P10</f>
        <v>H.002238</v>
      </c>
      <c r="B10" t="str">
        <f>All!R10</f>
        <v>LA 56: ROBINSON CANAL BRIDGE</v>
      </c>
      <c r="C10" s="18">
        <f>All!N10</f>
        <v>20000</v>
      </c>
      <c r="D10" s="10">
        <f>All!O10</f>
        <v>43977</v>
      </c>
      <c r="E10" t="str">
        <f>All!B10</f>
        <v>FBR-OFF</v>
      </c>
    </row>
    <row r="11" spans="1:5" x14ac:dyDescent="0.25">
      <c r="A11" t="str">
        <f>All!P11</f>
        <v>H.002238</v>
      </c>
      <c r="B11" t="str">
        <f>All!R11</f>
        <v>LA 56: ROBINSON CANAL BRIDGE</v>
      </c>
      <c r="C11" s="18">
        <f>All!N11</f>
        <v>13444.49</v>
      </c>
      <c r="D11" s="10">
        <f>All!O11</f>
        <v>43760</v>
      </c>
      <c r="E11" t="str">
        <f>All!B11</f>
        <v>FBR-OFF</v>
      </c>
    </row>
    <row r="12" spans="1:5" x14ac:dyDescent="0.25">
      <c r="A12" t="str">
        <f>All!P12</f>
        <v>H.002780</v>
      </c>
      <c r="B12" t="str">
        <f>All!R12</f>
        <v>LA 308: L.M. 8.122 - L.M. 8.747</v>
      </c>
      <c r="C12" s="18">
        <f>All!N12</f>
        <v>-4446.92</v>
      </c>
      <c r="D12" s="10">
        <f>All!O12</f>
        <v>43763</v>
      </c>
      <c r="E12" t="str">
        <f>All!B12</f>
        <v>HSIP</v>
      </c>
    </row>
    <row r="13" spans="1:5" x14ac:dyDescent="0.25">
      <c r="A13" t="str">
        <f>All!P13</f>
        <v>H.002780</v>
      </c>
      <c r="B13" t="str">
        <f>All!R13</f>
        <v>LA 308: L.M. 8.122 - L.M. 8.747</v>
      </c>
      <c r="C13" s="18">
        <f>All!N13</f>
        <v>-3883.36</v>
      </c>
      <c r="D13" s="10">
        <f>All!O13</f>
        <v>43763</v>
      </c>
      <c r="E13" t="str">
        <f>All!B13</f>
        <v>HSIP</v>
      </c>
    </row>
    <row r="14" spans="1:5" x14ac:dyDescent="0.25">
      <c r="A14" t="str">
        <f>All!P14</f>
        <v>H.002780</v>
      </c>
      <c r="B14" t="str">
        <f>All!R14</f>
        <v>LA 308: L.M. 8.122 - L.M. 8.747</v>
      </c>
      <c r="C14" s="18">
        <f>All!N14</f>
        <v>-121574</v>
      </c>
      <c r="D14" s="10">
        <f>All!O14</f>
        <v>43763</v>
      </c>
      <c r="E14" t="str">
        <f>All!B14</f>
        <v>HSIP</v>
      </c>
    </row>
    <row r="15" spans="1:5" x14ac:dyDescent="0.25">
      <c r="A15" t="str">
        <f>All!P15</f>
        <v>H.002794</v>
      </c>
      <c r="B15" t="str">
        <f>All!R15</f>
        <v>LA 308: CANAL BRIDGES NEAR LAROSE</v>
      </c>
      <c r="C15" s="18">
        <f>All!N15</f>
        <v>27063.439999999999</v>
      </c>
      <c r="D15" s="10">
        <f>All!O15</f>
        <v>43786</v>
      </c>
      <c r="E15" t="str">
        <f>All!B15</f>
        <v>FBR-OFF</v>
      </c>
    </row>
    <row r="16" spans="1:5" x14ac:dyDescent="0.25">
      <c r="A16" t="str">
        <f>All!P16</f>
        <v>H.002794</v>
      </c>
      <c r="B16" t="str">
        <f>All!R16</f>
        <v>LA 308: CANAL BRIDGES NEAR LAROSE</v>
      </c>
      <c r="C16" s="18">
        <f>All!N16</f>
        <v>18081.23</v>
      </c>
      <c r="D16" s="10">
        <f>All!O16</f>
        <v>43853</v>
      </c>
      <c r="E16" t="str">
        <f>All!B16</f>
        <v>FBR-OFF</v>
      </c>
    </row>
    <row r="17" spans="1:5" x14ac:dyDescent="0.25">
      <c r="A17" t="str">
        <f>All!P17</f>
        <v>H.002794</v>
      </c>
      <c r="B17" t="str">
        <f>All!R17</f>
        <v>LA 308: CANAL BRIDGES NEAR LAROSE</v>
      </c>
      <c r="C17" s="18">
        <f>All!N17</f>
        <v>51221.36</v>
      </c>
      <c r="D17" s="10">
        <f>All!O17</f>
        <v>43815</v>
      </c>
      <c r="E17" t="str">
        <f>All!B17</f>
        <v>FBR-OFF</v>
      </c>
    </row>
    <row r="18" spans="1:5" x14ac:dyDescent="0.25">
      <c r="A18" t="str">
        <f>All!P18</f>
        <v>H.002794</v>
      </c>
      <c r="B18" t="str">
        <f>All!R18</f>
        <v>LA 308: CANAL BRIDGES NEAR LAROSE</v>
      </c>
      <c r="C18" s="18">
        <f>All!N18</f>
        <v>50000</v>
      </c>
      <c r="D18" s="10">
        <f>All!O18</f>
        <v>43963</v>
      </c>
      <c r="E18" t="str">
        <f>All!B18</f>
        <v>FBR-OFF</v>
      </c>
    </row>
    <row r="19" spans="1:5" x14ac:dyDescent="0.25">
      <c r="A19" t="str">
        <f>All!P19</f>
        <v>H.002794</v>
      </c>
      <c r="B19" t="str">
        <f>All!R19</f>
        <v>LA 308: CANAL BRIDGES NEAR LAROSE</v>
      </c>
      <c r="C19" s="18">
        <f>All!N19</f>
        <v>15992.46</v>
      </c>
      <c r="D19" s="10">
        <f>All!O19</f>
        <v>43887</v>
      </c>
      <c r="E19" t="str">
        <f>All!B19</f>
        <v>FBR-OFF</v>
      </c>
    </row>
    <row r="20" spans="1:5" x14ac:dyDescent="0.25">
      <c r="A20" t="str">
        <f>All!P20</f>
        <v>H.002794</v>
      </c>
      <c r="B20" t="str">
        <f>All!R20</f>
        <v>LA 308: CANAL BRIDGES NEAR LAROSE</v>
      </c>
      <c r="C20" s="18">
        <f>All!N20</f>
        <v>6327.1</v>
      </c>
      <c r="D20" s="10">
        <f>All!O20</f>
        <v>43866</v>
      </c>
      <c r="E20" t="str">
        <f>All!B20</f>
        <v>FBR-OFF</v>
      </c>
    </row>
    <row r="21" spans="1:5" x14ac:dyDescent="0.25">
      <c r="A21" t="str">
        <f>All!P21</f>
        <v>H.002794</v>
      </c>
      <c r="B21" t="str">
        <f>All!R21</f>
        <v>LA 308: CANAL BRIDGES NEAR LAROSE</v>
      </c>
      <c r="C21" s="18">
        <f>All!N21</f>
        <v>7428.03</v>
      </c>
      <c r="D21" s="10">
        <f>All!O21</f>
        <v>43760</v>
      </c>
      <c r="E21" t="str">
        <f>All!B21</f>
        <v>FBR-OFF</v>
      </c>
    </row>
    <row r="22" spans="1:5" x14ac:dyDescent="0.25">
      <c r="A22" t="str">
        <f>All!P22</f>
        <v>H.002794</v>
      </c>
      <c r="B22" t="str">
        <f>All!R22</f>
        <v>LA 308: CANAL BRIDGES NEAR LAROSE</v>
      </c>
      <c r="C22" s="18">
        <f>All!N22</f>
        <v>11238.26</v>
      </c>
      <c r="D22" s="10">
        <f>All!O22</f>
        <v>43906</v>
      </c>
      <c r="E22" t="str">
        <f>All!B22</f>
        <v>FBR-OFF</v>
      </c>
    </row>
    <row r="23" spans="1:5" x14ac:dyDescent="0.25">
      <c r="A23" t="str">
        <f>All!P23</f>
        <v>H.002794</v>
      </c>
      <c r="B23" t="str">
        <f>All!R23</f>
        <v>LA 308: CANAL BRIDGES NEAR LAROSE</v>
      </c>
      <c r="C23" s="18">
        <f>All!N23</f>
        <v>6235.51</v>
      </c>
      <c r="D23" s="10">
        <f>All!O23</f>
        <v>43838</v>
      </c>
      <c r="E23" t="str">
        <f>All!B23</f>
        <v>FBR-OFF</v>
      </c>
    </row>
    <row r="24" spans="1:5" x14ac:dyDescent="0.25">
      <c r="A24" t="str">
        <f>All!P24</f>
        <v>H.006546</v>
      </c>
      <c r="B24" t="str">
        <f>All!R24</f>
        <v>INTERSECTION UPGRADE N CANAL &amp; 7TH ST</v>
      </c>
      <c r="C24" s="18">
        <f>All!N24</f>
        <v>41385.089999999997</v>
      </c>
      <c r="D24" s="10">
        <f>All!O24</f>
        <v>43879</v>
      </c>
      <c r="E24" t="str">
        <f>All!B24</f>
        <v>HSIPPEN</v>
      </c>
    </row>
    <row r="25" spans="1:5" x14ac:dyDescent="0.25">
      <c r="A25" t="str">
        <f>All!P25</f>
        <v>H.006546</v>
      </c>
      <c r="B25" t="str">
        <f>All!R25</f>
        <v>INTERSECTION UPGRADE N CANAL &amp; 7TH ST</v>
      </c>
      <c r="C25" s="18">
        <f>All!N25</f>
        <v>96481.99</v>
      </c>
      <c r="D25" s="10">
        <f>All!O25</f>
        <v>43936</v>
      </c>
      <c r="E25" t="str">
        <f>All!B25</f>
        <v>HSIPPEN</v>
      </c>
    </row>
    <row r="26" spans="1:5" x14ac:dyDescent="0.25">
      <c r="A26" t="str">
        <f>All!P26</f>
        <v>H.006546</v>
      </c>
      <c r="B26" t="str">
        <f>All!R26</f>
        <v>INTERSECTION UPGRADE N CANAL &amp; 7TH ST</v>
      </c>
      <c r="C26" s="18">
        <f>All!N26</f>
        <v>0</v>
      </c>
      <c r="D26" s="10">
        <f>All!O26</f>
        <v>43860</v>
      </c>
      <c r="E26" t="str">
        <f>All!B26</f>
        <v>HSIPPEN</v>
      </c>
    </row>
    <row r="27" spans="1:5" x14ac:dyDescent="0.25">
      <c r="A27" t="str">
        <f>All!P27</f>
        <v>H.006546</v>
      </c>
      <c r="B27" t="str">
        <f>All!R27</f>
        <v>INTERSECTION UPGRADE N CANAL &amp; 7TH ST</v>
      </c>
      <c r="C27" s="18">
        <f>All!N27</f>
        <v>96961.55</v>
      </c>
      <c r="D27" s="10">
        <f>All!O27</f>
        <v>44019</v>
      </c>
      <c r="E27" t="str">
        <f>All!B27</f>
        <v>HSIPPEN</v>
      </c>
    </row>
    <row r="28" spans="1:5" x14ac:dyDescent="0.25">
      <c r="A28" t="str">
        <f>All!P28</f>
        <v>H.006546</v>
      </c>
      <c r="B28" t="str">
        <f>All!R28</f>
        <v>INTERSECTION UPGRADE N CANAL &amp; 7TH ST</v>
      </c>
      <c r="C28" s="18">
        <f>All!N28</f>
        <v>0</v>
      </c>
      <c r="D28" s="10">
        <f>All!O28</f>
        <v>43860</v>
      </c>
      <c r="E28" t="str">
        <f>All!B28</f>
        <v>HSIPPEN</v>
      </c>
    </row>
    <row r="29" spans="1:5" x14ac:dyDescent="0.25">
      <c r="A29" t="str">
        <f>All!P29</f>
        <v>H.007351</v>
      </c>
      <c r="B29" t="str">
        <f>All!R29</f>
        <v>COUNTRY DRIVE WIDENING PHASE A</v>
      </c>
      <c r="C29" s="18">
        <f>All!N29</f>
        <v>-778500.38</v>
      </c>
      <c r="D29" s="10">
        <f>All!O29</f>
        <v>43928</v>
      </c>
      <c r="E29" t="str">
        <f>All!B29</f>
        <v>STP&lt;200K</v>
      </c>
    </row>
    <row r="30" spans="1:5" x14ac:dyDescent="0.25">
      <c r="A30" t="str">
        <f>All!P30</f>
        <v>H.007351</v>
      </c>
      <c r="B30" t="str">
        <f>All!R30</f>
        <v>COUNTRY DRIVE WIDENING PHASE A</v>
      </c>
      <c r="C30" s="18">
        <f>All!N30</f>
        <v>-27581.919999999998</v>
      </c>
      <c r="D30" s="10">
        <f>All!O30</f>
        <v>43928</v>
      </c>
      <c r="E30" t="str">
        <f>All!B30</f>
        <v>STP&lt;200K</v>
      </c>
    </row>
    <row r="31" spans="1:5" x14ac:dyDescent="0.25">
      <c r="A31" t="str">
        <f>All!P31</f>
        <v>H.007351</v>
      </c>
      <c r="B31" t="str">
        <f>All!R31</f>
        <v>COUNTRY DRIVE WIDENING PHASE A</v>
      </c>
      <c r="C31" s="18">
        <f>All!N31</f>
        <v>225946.63</v>
      </c>
      <c r="D31" s="10">
        <f>All!O31</f>
        <v>44025</v>
      </c>
      <c r="E31" t="str">
        <f>All!B31</f>
        <v>STP&lt;200K</v>
      </c>
    </row>
    <row r="32" spans="1:5" x14ac:dyDescent="0.25">
      <c r="A32" t="str">
        <f>All!P32</f>
        <v>H.007386</v>
      </c>
      <c r="B32" t="str">
        <f>All!R32</f>
        <v>NAPOLEONVILLE LINEAR PARK</v>
      </c>
      <c r="C32" s="18">
        <f>All!N32</f>
        <v>247061.57</v>
      </c>
      <c r="D32" s="10">
        <f>All!O32</f>
        <v>44054</v>
      </c>
      <c r="E32" t="str">
        <f>All!B32</f>
        <v>TAP&lt;200K</v>
      </c>
    </row>
    <row r="33" spans="1:5" x14ac:dyDescent="0.25">
      <c r="A33" t="str">
        <f>All!P33</f>
        <v>H.007603</v>
      </c>
      <c r="B33" t="str">
        <f>All!R33</f>
        <v>LA 24 SIDEWALKS</v>
      </c>
      <c r="C33" s="18">
        <f>All!N33</f>
        <v>-64832.57</v>
      </c>
      <c r="D33" s="10">
        <f>All!O33</f>
        <v>44004</v>
      </c>
      <c r="E33" t="str">
        <f>All!B33</f>
        <v>TAP&lt;200K</v>
      </c>
    </row>
    <row r="34" spans="1:5" x14ac:dyDescent="0.25">
      <c r="A34" t="str">
        <f>All!P34</f>
        <v>H.008118</v>
      </c>
      <c r="B34" t="str">
        <f>All!R34</f>
        <v>LA 653: BAYOU DUMAR BRIDGE REPLACEMENT</v>
      </c>
      <c r="C34" s="18">
        <f>All!N34</f>
        <v>5606.7</v>
      </c>
      <c r="D34" s="10">
        <f>All!O34</f>
        <v>43760</v>
      </c>
      <c r="E34" t="str">
        <f>All!B34</f>
        <v>FBR-OFF</v>
      </c>
    </row>
    <row r="35" spans="1:5" x14ac:dyDescent="0.25">
      <c r="A35" t="str">
        <f>All!P35</f>
        <v>H.008411</v>
      </c>
      <c r="B35" t="str">
        <f>All!R35</f>
        <v>BAYOU TERREBONNE BR (LA 660)</v>
      </c>
      <c r="C35" s="18">
        <f>All!N35</f>
        <v>15186.25</v>
      </c>
      <c r="D35" s="10">
        <f>All!O35</f>
        <v>43900</v>
      </c>
      <c r="E35" t="str">
        <f>All!B35</f>
        <v>STP FLEX</v>
      </c>
    </row>
    <row r="36" spans="1:5" x14ac:dyDescent="0.25">
      <c r="A36" t="str">
        <f>All!P36</f>
        <v>H.008411</v>
      </c>
      <c r="B36" t="str">
        <f>All!R36</f>
        <v>BAYOU TERREBONNE BR (LA 660)</v>
      </c>
      <c r="C36" s="18">
        <f>All!N36</f>
        <v>125000</v>
      </c>
      <c r="D36" s="10">
        <f>All!O36</f>
        <v>43951</v>
      </c>
      <c r="E36" t="str">
        <f>All!B36</f>
        <v>STP FLEX</v>
      </c>
    </row>
    <row r="37" spans="1:5" x14ac:dyDescent="0.25">
      <c r="A37" t="str">
        <f>All!P37</f>
        <v>H.009320</v>
      </c>
      <c r="B37" t="str">
        <f>All!R37</f>
        <v>ACADIAN ROAD ROUNDABOUT</v>
      </c>
      <c r="C37" s="18">
        <f>All!N37</f>
        <v>4252150</v>
      </c>
      <c r="D37" s="10">
        <f>All!O37</f>
        <v>43794</v>
      </c>
      <c r="E37" t="str">
        <f>All!B37</f>
        <v>STP&lt;200K</v>
      </c>
    </row>
    <row r="38" spans="1:5" x14ac:dyDescent="0.25">
      <c r="A38" t="str">
        <f>All!P38</f>
        <v>H.009320</v>
      </c>
      <c r="B38" t="str">
        <f>All!R38</f>
        <v>ACADIAN ROAD ROUNDABOUT</v>
      </c>
      <c r="C38" s="18">
        <f>All!N38</f>
        <v>5814.51</v>
      </c>
      <c r="D38" s="10">
        <f>All!O38</f>
        <v>43966</v>
      </c>
      <c r="E38" t="str">
        <f>All!B38</f>
        <v>STP&lt;200K</v>
      </c>
    </row>
    <row r="39" spans="1:5" x14ac:dyDescent="0.25">
      <c r="A39" s="12" t="str">
        <f>All!P39</f>
        <v>H.009568</v>
      </c>
      <c r="B39" t="str">
        <f>All!R39</f>
        <v>LA 660: 250' W LA 182 - LA 316</v>
      </c>
      <c r="C39" s="18">
        <f>All!N39</f>
        <v>-61342.98</v>
      </c>
      <c r="D39" s="10">
        <f>All!O39</f>
        <v>43843</v>
      </c>
      <c r="E39" t="str">
        <f>All!B39</f>
        <v>STP FLEX</v>
      </c>
    </row>
    <row r="40" spans="1:5" x14ac:dyDescent="0.25">
      <c r="A40" s="12" t="str">
        <f>All!P40</f>
        <v>H.009660</v>
      </c>
      <c r="B40" t="str">
        <f>All!R40</f>
        <v>LA 311/312: LA 182 - LA 24</v>
      </c>
      <c r="C40" s="18">
        <f>All!N40</f>
        <v>-26860.87</v>
      </c>
      <c r="D40" s="10">
        <f>All!O40</f>
        <v>43777</v>
      </c>
      <c r="E40" t="str">
        <f>All!B40</f>
        <v>RCAF</v>
      </c>
    </row>
    <row r="41" spans="1:5" x14ac:dyDescent="0.25">
      <c r="A41" s="12" t="str">
        <f>All!P41</f>
        <v>H.010109</v>
      </c>
      <c r="B41" t="str">
        <f>All!R41</f>
        <v>RACELAND AND BAYOU BLUE SIDEWALKS</v>
      </c>
      <c r="C41" s="18">
        <f>All!N41</f>
        <v>58563.040000000001</v>
      </c>
      <c r="D41" s="10">
        <f>All!O41</f>
        <v>43920</v>
      </c>
      <c r="E41" t="str">
        <f>All!B41</f>
        <v>HSIPPEN</v>
      </c>
    </row>
    <row r="42" spans="1:5" x14ac:dyDescent="0.25">
      <c r="A42" s="12" t="str">
        <f>All!P42</f>
        <v>H.010109</v>
      </c>
      <c r="B42" t="str">
        <f>All!R42</f>
        <v>RACELAND AND BAYOU BLUE SIDEWALKS</v>
      </c>
      <c r="C42" s="18">
        <f>All!N42</f>
        <v>52253.02</v>
      </c>
      <c r="D42" s="10">
        <f>All!O42</f>
        <v>43895</v>
      </c>
      <c r="E42" t="str">
        <f>All!B42</f>
        <v>HSIPPEN</v>
      </c>
    </row>
    <row r="43" spans="1:5" x14ac:dyDescent="0.25">
      <c r="A43" s="12" t="str">
        <f>All!P43</f>
        <v>H.010169</v>
      </c>
      <c r="B43" t="str">
        <f>All!R43</f>
        <v>KRAEMER LIFT BRIDGE MECHANICAL REPAIRS</v>
      </c>
      <c r="C43" s="18">
        <f>All!N43</f>
        <v>-51400.35</v>
      </c>
      <c r="D43" s="10">
        <f>All!O43</f>
        <v>43777</v>
      </c>
      <c r="E43" t="str">
        <f>All!B43</f>
        <v>FBR-OFF</v>
      </c>
    </row>
    <row r="44" spans="1:5" x14ac:dyDescent="0.25">
      <c r="A44" s="12" t="str">
        <f>All!P44</f>
        <v>H.010408</v>
      </c>
      <c r="B44" t="str">
        <f>All!R44</f>
        <v>LA 1: VALENTINE BR. - ELSON LN.</v>
      </c>
      <c r="C44" s="18">
        <f>All!N44</f>
        <v>222361.01</v>
      </c>
      <c r="D44" s="10">
        <f>All!O44</f>
        <v>43860</v>
      </c>
      <c r="E44" t="str">
        <f>All!B44</f>
        <v>NHPP-E</v>
      </c>
    </row>
    <row r="45" spans="1:5" x14ac:dyDescent="0.25">
      <c r="A45" s="12" t="str">
        <f>All!P45</f>
        <v>H.010410</v>
      </c>
      <c r="B45" t="str">
        <f>All!R45</f>
        <v>LA 24/LA 20: LA 664 - DUCROS RD</v>
      </c>
      <c r="C45" s="18">
        <f>All!N45</f>
        <v>9360852.1799999997</v>
      </c>
      <c r="D45" s="10">
        <f>All!O45</f>
        <v>43874</v>
      </c>
      <c r="E45" t="str">
        <f>All!B45</f>
        <v>NHPP</v>
      </c>
    </row>
    <row r="46" spans="1:5" x14ac:dyDescent="0.25">
      <c r="A46" s="12" t="str">
        <f>All!P46</f>
        <v>H.010410</v>
      </c>
      <c r="B46" t="str">
        <f>All!R46</f>
        <v>LA 24/LA 20: LA 664 - DUCROS RD</v>
      </c>
      <c r="C46" s="18">
        <f>All!N46</f>
        <v>603154.96</v>
      </c>
      <c r="D46" s="10">
        <f>All!O46</f>
        <v>43936</v>
      </c>
      <c r="E46" t="str">
        <f>All!B46</f>
        <v>NHPP</v>
      </c>
    </row>
    <row r="47" spans="1:5" x14ac:dyDescent="0.25">
      <c r="A47" s="12" t="str">
        <f>All!P47</f>
        <v>H.010412</v>
      </c>
      <c r="B47" t="str">
        <f>All!R47</f>
        <v>LA 57: THOMPSON RD - CEDAR GROVE RD</v>
      </c>
      <c r="C47" s="18">
        <f>All!N47</f>
        <v>37745.25</v>
      </c>
      <c r="D47" s="10">
        <f>All!O47</f>
        <v>43818</v>
      </c>
      <c r="E47" t="str">
        <f>All!B47</f>
        <v>STP&lt;200K</v>
      </c>
    </row>
    <row r="48" spans="1:5" x14ac:dyDescent="0.25">
      <c r="A48" s="12" t="str">
        <f>All!P48</f>
        <v>H.010412</v>
      </c>
      <c r="B48" t="str">
        <f>All!R48</f>
        <v>LA 57: THOMPSON RD - CEDAR GROVE RD</v>
      </c>
      <c r="C48" s="18">
        <f>All!N48</f>
        <v>100000</v>
      </c>
      <c r="D48" s="10">
        <f>All!O48</f>
        <v>44008</v>
      </c>
      <c r="E48" t="str">
        <f>All!B48</f>
        <v>STP&lt;200K</v>
      </c>
    </row>
    <row r="49" spans="1:5" x14ac:dyDescent="0.25">
      <c r="A49" s="12" t="str">
        <f>All!P49</f>
        <v>H.010412</v>
      </c>
      <c r="B49" t="str">
        <f>All!R49</f>
        <v>LA 57: THOMPSON RD - CEDAR GROVE RD</v>
      </c>
      <c r="C49" s="18">
        <f>All!N49</f>
        <v>85454.39</v>
      </c>
      <c r="D49" s="10">
        <f>All!O49</f>
        <v>43822</v>
      </c>
      <c r="E49" t="str">
        <f>All!B49</f>
        <v>STP&lt;200K</v>
      </c>
    </row>
    <row r="50" spans="1:5" x14ac:dyDescent="0.25">
      <c r="A50" s="12" t="str">
        <f>All!P50</f>
        <v>H.010412</v>
      </c>
      <c r="B50" t="str">
        <f>All!R50</f>
        <v>LA 57: THOMPSON RD - CEDAR GROVE RD</v>
      </c>
      <c r="C50" s="18">
        <f>All!N50</f>
        <v>690992.93</v>
      </c>
      <c r="D50" s="10">
        <f>All!O50</f>
        <v>43836</v>
      </c>
      <c r="E50" t="str">
        <f>All!B50</f>
        <v>STP&lt;200K</v>
      </c>
    </row>
    <row r="51" spans="1:5" x14ac:dyDescent="0.25">
      <c r="A51" s="12" t="str">
        <f>All!P51</f>
        <v>H.010890</v>
      </c>
      <c r="B51" t="str">
        <f>All!R51</f>
        <v>LA 182: ROUNDABOUT AT HOLLYWOOD RD</v>
      </c>
      <c r="C51" s="18">
        <f>All!N51</f>
        <v>14840.8</v>
      </c>
      <c r="D51" s="10">
        <f>All!O51</f>
        <v>43858</v>
      </c>
      <c r="E51" t="str">
        <f>All!B51</f>
        <v>STP FLEX</v>
      </c>
    </row>
    <row r="52" spans="1:5" x14ac:dyDescent="0.25">
      <c r="A52" s="12" t="str">
        <f>All!P52</f>
        <v>H.011005</v>
      </c>
      <c r="B52" t="str">
        <f>All!R52</f>
        <v>HOUMA MPO TRAVEL DEMAND MANAGEMENT 2013</v>
      </c>
      <c r="C52" s="18">
        <f>All!N52</f>
        <v>121490</v>
      </c>
      <c r="D52" s="10">
        <f>All!O52</f>
        <v>43908</v>
      </c>
      <c r="E52" t="str">
        <f>All!B52</f>
        <v>STP FLEX</v>
      </c>
    </row>
    <row r="53" spans="1:5" x14ac:dyDescent="0.25">
      <c r="A53" s="12" t="str">
        <f>All!P53</f>
        <v>H.011005</v>
      </c>
      <c r="B53" t="str">
        <f>All!R53</f>
        <v>HOUMA MPO TRAVEL DEMAND MANAGEMENT 2013</v>
      </c>
      <c r="C53" s="18">
        <f>All!N53</f>
        <v>10238.68</v>
      </c>
      <c r="D53" s="10">
        <f>All!O53</f>
        <v>43829</v>
      </c>
      <c r="E53" t="str">
        <f>All!B53</f>
        <v>RCAF</v>
      </c>
    </row>
    <row r="54" spans="1:5" x14ac:dyDescent="0.25">
      <c r="A54" s="12" t="str">
        <f>All!P54</f>
        <v>H.011159</v>
      </c>
      <c r="B54" t="str">
        <f>All!R54</f>
        <v>CAROLL STREET BRIDGE/ BAYOU BLACK</v>
      </c>
      <c r="C54" s="18">
        <f>All!N54</f>
        <v>100000</v>
      </c>
      <c r="D54" s="10">
        <f>All!O54</f>
        <v>43972</v>
      </c>
      <c r="E54" t="str">
        <f>All!B54</f>
        <v>FBR-OFF</v>
      </c>
    </row>
    <row r="55" spans="1:5" x14ac:dyDescent="0.25">
      <c r="A55" s="12" t="str">
        <f>All!P55</f>
        <v>H.011159</v>
      </c>
      <c r="B55" t="str">
        <f>All!R55</f>
        <v>CAROLL STREET BRIDGE/ BAYOU BLACK</v>
      </c>
      <c r="C55" s="18">
        <f>All!N55</f>
        <v>10000</v>
      </c>
      <c r="D55" s="10">
        <f>All!O55</f>
        <v>44035</v>
      </c>
      <c r="E55" t="str">
        <f>All!B55</f>
        <v>FBR-OFF</v>
      </c>
    </row>
    <row r="56" spans="1:5" x14ac:dyDescent="0.25">
      <c r="A56" s="12" t="str">
        <f>All!P56</f>
        <v>H.011159</v>
      </c>
      <c r="B56" t="str">
        <f>All!R56</f>
        <v>CAROLL STREET BRIDGE/ BAYOU BLACK</v>
      </c>
      <c r="C56" s="18">
        <f>All!N56</f>
        <v>20000</v>
      </c>
      <c r="D56" s="10">
        <f>All!O56</f>
        <v>44025</v>
      </c>
      <c r="E56" t="str">
        <f>All!B56</f>
        <v>FBR-OFF</v>
      </c>
    </row>
    <row r="57" spans="1:5" x14ac:dyDescent="0.25">
      <c r="A57" s="12" t="str">
        <f>All!P57</f>
        <v>H.011159</v>
      </c>
      <c r="B57" t="str">
        <f>All!R57</f>
        <v>CAROLL STREET BRIDGE/ BAYOU BLACK</v>
      </c>
      <c r="C57" s="18">
        <f>All!N57</f>
        <v>10000</v>
      </c>
      <c r="D57" s="10">
        <f>All!O57</f>
        <v>44020</v>
      </c>
      <c r="E57" t="str">
        <f>All!B57</f>
        <v>FBR-OFF</v>
      </c>
    </row>
    <row r="58" spans="1:5" x14ac:dyDescent="0.25">
      <c r="A58" s="12" t="str">
        <f>All!P58</f>
        <v>H.011159</v>
      </c>
      <c r="B58" t="str">
        <f>All!R58</f>
        <v>CAROLL STREET BRIDGE/ BAYOU BLACK</v>
      </c>
      <c r="C58" s="18">
        <f>All!N58</f>
        <v>50000</v>
      </c>
      <c r="D58" s="10">
        <f>All!O58</f>
        <v>43935</v>
      </c>
      <c r="E58" t="str">
        <f>All!B58</f>
        <v>FBR-OFF</v>
      </c>
    </row>
    <row r="59" spans="1:5" x14ac:dyDescent="0.25">
      <c r="A59" s="12" t="str">
        <f>All!P59</f>
        <v>H.011720</v>
      </c>
      <c r="B59" t="str">
        <f>All!R59</f>
        <v>US 90 DRAINAGE CANAL NO.2 EROSION REPAIR</v>
      </c>
      <c r="C59" s="18">
        <f>All!N59</f>
        <v>-1239.77</v>
      </c>
      <c r="D59" s="10">
        <f>All!O59</f>
        <v>44004</v>
      </c>
      <c r="E59" t="str">
        <f>All!B59</f>
        <v>NHPP-E</v>
      </c>
    </row>
    <row r="60" spans="1:5" x14ac:dyDescent="0.25">
      <c r="A60" s="12" t="str">
        <f>All!P60</f>
        <v>H.011720</v>
      </c>
      <c r="B60" t="str">
        <f>All!R60</f>
        <v>US 90 DRAINAGE CANAL NO.2 EROSION REPAIR</v>
      </c>
      <c r="C60" s="18">
        <f>All!N60</f>
        <v>-32554.19</v>
      </c>
      <c r="D60" s="10">
        <f>All!O60</f>
        <v>44004</v>
      </c>
      <c r="E60" t="str">
        <f>All!B60</f>
        <v>STP&lt;200K</v>
      </c>
    </row>
    <row r="61" spans="1:5" x14ac:dyDescent="0.25">
      <c r="A61" s="12" t="str">
        <f>All!P61</f>
        <v>H.011915</v>
      </c>
      <c r="B61" t="str">
        <f>All!R61</f>
        <v>AIRPORT CONNECTOR ROAD AND BRIDGE</v>
      </c>
      <c r="C61" s="18">
        <f>All!N61</f>
        <v>20527550</v>
      </c>
      <c r="D61" s="10">
        <f>All!O61</f>
        <v>44091</v>
      </c>
      <c r="E61" t="str">
        <f>All!B61</f>
        <v>DEMO DISC</v>
      </c>
    </row>
    <row r="62" spans="1:5" x14ac:dyDescent="0.25">
      <c r="A62" s="12" t="str">
        <f>All!P62</f>
        <v>H.011915</v>
      </c>
      <c r="B62" t="str">
        <f>All!R62</f>
        <v>AIRPORT CONNECTOR ROAD AND BRIDGE</v>
      </c>
      <c r="C62" s="18">
        <f>All!N62</f>
        <v>12426672.199999999</v>
      </c>
      <c r="D62" s="10">
        <f>All!O62</f>
        <v>44091</v>
      </c>
      <c r="E62" t="str">
        <f>All!B62</f>
        <v>DEMO DISC</v>
      </c>
    </row>
    <row r="63" spans="1:5" x14ac:dyDescent="0.25">
      <c r="A63" s="12" t="str">
        <f>All!P63</f>
        <v>H.012337</v>
      </c>
      <c r="B63" t="str">
        <f>All!R63</f>
        <v>PROSPECT BLVD SIDEWALKS</v>
      </c>
      <c r="C63" s="18">
        <f>All!N63</f>
        <v>-15823.2</v>
      </c>
      <c r="D63" s="10">
        <f>All!O63</f>
        <v>43999</v>
      </c>
      <c r="E63" t="str">
        <f>All!B63</f>
        <v>STP&lt;200K</v>
      </c>
    </row>
    <row r="64" spans="1:5" x14ac:dyDescent="0.25">
      <c r="A64" s="12" t="str">
        <f>All!P64</f>
        <v>H.012347</v>
      </c>
      <c r="B64" t="str">
        <f>All!R64</f>
        <v>LA 182: RT TURN LANES AT LA 660 &amp; LA 316</v>
      </c>
      <c r="C64" s="18">
        <f>All!N64</f>
        <v>42594.879999999997</v>
      </c>
      <c r="D64" s="10">
        <f>All!O64</f>
        <v>43767</v>
      </c>
      <c r="E64" t="str">
        <f>All!B64</f>
        <v>STP FLEX</v>
      </c>
    </row>
    <row r="65" spans="1:5" x14ac:dyDescent="0.25">
      <c r="A65" s="12" t="str">
        <f>All!P65</f>
        <v>H.012347</v>
      </c>
      <c r="B65" t="str">
        <f>All!R65</f>
        <v>LA 182: RT TURN LANES AT LA 660 &amp; LA 316</v>
      </c>
      <c r="C65" s="18">
        <f>All!N65</f>
        <v>5943.26</v>
      </c>
      <c r="D65" s="10">
        <f>All!O65</f>
        <v>43832</v>
      </c>
      <c r="E65" t="str">
        <f>All!B65</f>
        <v>STP FLEX</v>
      </c>
    </row>
    <row r="66" spans="1:5" x14ac:dyDescent="0.25">
      <c r="A66" s="12" t="str">
        <f>All!P66</f>
        <v>H.012347</v>
      </c>
      <c r="B66" t="str">
        <f>All!R66</f>
        <v>LA 182: RT TURN LANES AT LA 660 &amp; LA 316</v>
      </c>
      <c r="C66" s="18">
        <f>All!N66</f>
        <v>42032.33</v>
      </c>
      <c r="D66" s="10">
        <f>All!O66</f>
        <v>43858</v>
      </c>
      <c r="E66" t="str">
        <f>All!B66</f>
        <v>STP FLEX</v>
      </c>
    </row>
    <row r="67" spans="1:5" x14ac:dyDescent="0.25">
      <c r="A67" s="12" t="str">
        <f>All!P67</f>
        <v>H.012347</v>
      </c>
      <c r="B67" t="str">
        <f>All!R67</f>
        <v>LA 182: RT TURN LANES AT LA 660 &amp; LA 316</v>
      </c>
      <c r="C67" s="18">
        <f>All!N67</f>
        <v>5828.4</v>
      </c>
      <c r="D67" s="10">
        <f>All!O67</f>
        <v>43887</v>
      </c>
      <c r="E67" t="str">
        <f>All!B67</f>
        <v>STP FLEX</v>
      </c>
    </row>
    <row r="68" spans="1:5" x14ac:dyDescent="0.25">
      <c r="A68" s="12" t="str">
        <f>All!P68</f>
        <v>H.012347</v>
      </c>
      <c r="B68" t="str">
        <f>All!R68</f>
        <v>LA 182: RT TURN LANES AT LA 660 &amp; LA 316</v>
      </c>
      <c r="C68" s="18">
        <f>All!N68</f>
        <v>14441.46</v>
      </c>
      <c r="D68" s="10">
        <f>All!O68</f>
        <v>43895</v>
      </c>
      <c r="E68" t="str">
        <f>All!B68</f>
        <v>STP FLEX</v>
      </c>
    </row>
    <row r="69" spans="1:5" x14ac:dyDescent="0.25">
      <c r="A69" s="12" t="str">
        <f>All!P69</f>
        <v>H.012347</v>
      </c>
      <c r="B69" t="str">
        <f>All!R69</f>
        <v>LA 182: RT TURN LANES AT LA 660 &amp; LA 316</v>
      </c>
      <c r="C69" s="18">
        <f>All!N69</f>
        <v>12133.85</v>
      </c>
      <c r="D69" s="10">
        <f>All!O69</f>
        <v>44085</v>
      </c>
      <c r="E69" t="str">
        <f>All!B69</f>
        <v>STP FLEX</v>
      </c>
    </row>
    <row r="70" spans="1:5" x14ac:dyDescent="0.25">
      <c r="A70" s="12" t="str">
        <f>All!P70</f>
        <v>H.012347</v>
      </c>
      <c r="B70" t="str">
        <f>All!R70</f>
        <v>LA 182: RT TURN LANES AT LA 660 &amp; LA 316</v>
      </c>
      <c r="C70" s="18">
        <f>All!N70</f>
        <v>6965.73</v>
      </c>
      <c r="D70" s="10">
        <f>All!O70</f>
        <v>43853</v>
      </c>
      <c r="E70" t="str">
        <f>All!B70</f>
        <v>RCAF</v>
      </c>
    </row>
    <row r="71" spans="1:5" x14ac:dyDescent="0.25">
      <c r="A71" s="12" t="str">
        <f>All!P71</f>
        <v>H.012377</v>
      </c>
      <c r="B71" t="str">
        <f>All!R71</f>
        <v>US 90: MEDIAN CABLE BARRIER</v>
      </c>
      <c r="C71" s="18">
        <f>All!N71</f>
        <v>-14592.13</v>
      </c>
      <c r="D71" s="10">
        <f>All!O71</f>
        <v>44004</v>
      </c>
      <c r="E71" t="str">
        <f>All!B71</f>
        <v>HSIPPEN</v>
      </c>
    </row>
    <row r="72" spans="1:5" x14ac:dyDescent="0.25">
      <c r="A72" s="12" t="str">
        <f>All!P72</f>
        <v>H.012377</v>
      </c>
      <c r="B72" t="str">
        <f>All!R72</f>
        <v>US 90: MEDIAN CABLE BARRIER</v>
      </c>
      <c r="C72" s="18">
        <f>All!N72</f>
        <v>-102228.77</v>
      </c>
      <c r="D72" s="10">
        <f>All!O72</f>
        <v>44004</v>
      </c>
      <c r="E72" t="str">
        <f>All!B72</f>
        <v>HSIPPEN</v>
      </c>
    </row>
    <row r="73" spans="1:5" x14ac:dyDescent="0.25">
      <c r="A73" s="12" t="str">
        <f>All!P73</f>
        <v>H.012448</v>
      </c>
      <c r="B73" t="str">
        <f>All!R73</f>
        <v>MISC. VERTICAL LIFT BRIDGE REPAIRS</v>
      </c>
      <c r="C73" s="18">
        <f>All!N73</f>
        <v>-45850.34</v>
      </c>
      <c r="D73" s="10">
        <f>All!O73</f>
        <v>43851</v>
      </c>
      <c r="E73" t="str">
        <f>All!B73</f>
        <v>STP&lt;200K</v>
      </c>
    </row>
    <row r="74" spans="1:5" x14ac:dyDescent="0.25">
      <c r="A74" s="12" t="str">
        <f>All!P74</f>
        <v>H.012479</v>
      </c>
      <c r="B74" t="str">
        <f>All!R74</f>
        <v>AUDUBON AVE &amp; ARDOYNE DR MINI-ROUNDABOUT</v>
      </c>
      <c r="C74" s="18">
        <f>All!N74</f>
        <v>0</v>
      </c>
      <c r="D74" s="10">
        <f>All!O74</f>
        <v>43843</v>
      </c>
      <c r="E74" t="str">
        <f>All!B74</f>
        <v>HSIPPEN</v>
      </c>
    </row>
    <row r="75" spans="1:5" x14ac:dyDescent="0.25">
      <c r="A75" s="12" t="str">
        <f>All!P75</f>
        <v>H.012479</v>
      </c>
      <c r="B75" t="str">
        <f>All!R75</f>
        <v>AUDUBON AVE &amp; ARDOYNE DR MINI-ROUNDABOUT</v>
      </c>
      <c r="C75" s="18">
        <f>All!N75</f>
        <v>0</v>
      </c>
      <c r="D75" s="10">
        <f>All!O75</f>
        <v>43843</v>
      </c>
      <c r="E75" t="str">
        <f>All!B75</f>
        <v>HSIPPEN</v>
      </c>
    </row>
    <row r="76" spans="1:5" x14ac:dyDescent="0.25">
      <c r="A76" s="12" t="str">
        <f>All!P76</f>
        <v>H.012479</v>
      </c>
      <c r="B76" t="str">
        <f>All!R76</f>
        <v>AUDUBON AVE &amp; ARDOYNE DR MINI-ROUNDABOUT</v>
      </c>
      <c r="C76" s="18">
        <f>All!N76</f>
        <v>12145.1</v>
      </c>
      <c r="D76" s="10">
        <f>All!O76</f>
        <v>43753</v>
      </c>
      <c r="E76" t="str">
        <f>All!B76</f>
        <v>HSIPPEN</v>
      </c>
    </row>
    <row r="77" spans="1:5" x14ac:dyDescent="0.25">
      <c r="A77" s="12" t="str">
        <f>All!P77</f>
        <v>H.012592</v>
      </c>
      <c r="B77" t="str">
        <f>All!R77</f>
        <v>LA 24: EXTEND RIGHT TURN LANE AT LA 3040</v>
      </c>
      <c r="C77" s="18">
        <f>All!N77</f>
        <v>-886.94</v>
      </c>
      <c r="D77" s="10">
        <f>All!O77</f>
        <v>43880</v>
      </c>
      <c r="E77" t="str">
        <f>All!B77</f>
        <v>NHPP</v>
      </c>
    </row>
    <row r="78" spans="1:5" x14ac:dyDescent="0.25">
      <c r="A78" s="12" t="str">
        <f>All!P78</f>
        <v>H.012593</v>
      </c>
      <c r="B78" t="str">
        <f>All!R78</f>
        <v>LA 308: TURN LANE AT LA 648</v>
      </c>
      <c r="C78" s="18">
        <f>All!N78</f>
        <v>25937.8</v>
      </c>
      <c r="D78" s="10">
        <f>All!O78</f>
        <v>43753</v>
      </c>
      <c r="E78" t="str">
        <f>All!B78</f>
        <v>STP FLEX</v>
      </c>
    </row>
    <row r="79" spans="1:5" x14ac:dyDescent="0.25">
      <c r="A79" s="12" t="str">
        <f>All!P79</f>
        <v>H.012593</v>
      </c>
      <c r="B79" t="str">
        <f>All!R79</f>
        <v>LA 308: TURN LANE AT LA 648</v>
      </c>
      <c r="C79" s="18">
        <f>All!N79</f>
        <v>6642.03</v>
      </c>
      <c r="D79" s="10">
        <f>All!O79</f>
        <v>43887</v>
      </c>
      <c r="E79" t="str">
        <f>All!B79</f>
        <v>STP FLEX</v>
      </c>
    </row>
    <row r="80" spans="1:5" x14ac:dyDescent="0.25">
      <c r="A80" s="12" t="str">
        <f>All!P80</f>
        <v>H.012593</v>
      </c>
      <c r="B80" t="str">
        <f>All!R80</f>
        <v>LA 308: TURN LANE AT LA 648</v>
      </c>
      <c r="C80" s="18">
        <f>All!N80</f>
        <v>29341.59</v>
      </c>
      <c r="D80" s="10">
        <f>All!O80</f>
        <v>43803</v>
      </c>
      <c r="E80" t="str">
        <f>All!B80</f>
        <v>STP FLEX</v>
      </c>
    </row>
    <row r="81" spans="1:5" x14ac:dyDescent="0.25">
      <c r="A81" s="12" t="str">
        <f>All!P81</f>
        <v>H.012609</v>
      </c>
      <c r="B81" t="str">
        <f>All!R81</f>
        <v>LA 182: RIGHT TURN LANE AT LA 24</v>
      </c>
      <c r="C81" s="18">
        <f>All!N81</f>
        <v>52280.89</v>
      </c>
      <c r="D81" s="10">
        <f>All!O81</f>
        <v>43829</v>
      </c>
      <c r="E81" t="str">
        <f>All!B81</f>
        <v>STP FLEX</v>
      </c>
    </row>
    <row r="82" spans="1:5" x14ac:dyDescent="0.25">
      <c r="A82" s="12" t="str">
        <f>All!P82</f>
        <v>H.012735</v>
      </c>
      <c r="B82" t="str">
        <f>All!R82</f>
        <v>LA 182: BARROW STREET BRIDGE</v>
      </c>
      <c r="C82" s="18">
        <f>All!N82</f>
        <v>-46417</v>
      </c>
      <c r="D82" s="10">
        <f>All!O82</f>
        <v>44084</v>
      </c>
      <c r="E82" t="str">
        <f>All!B82</f>
        <v>STP FLEX</v>
      </c>
    </row>
    <row r="83" spans="1:5" x14ac:dyDescent="0.25">
      <c r="A83" s="12" t="str">
        <f>All!P83</f>
        <v>H.012735</v>
      </c>
      <c r="B83" t="str">
        <f>All!R83</f>
        <v>LA 182: BARROW STREET BRIDGE</v>
      </c>
      <c r="C83" s="18">
        <f>All!N83</f>
        <v>10000</v>
      </c>
      <c r="D83" s="10">
        <f>All!O83</f>
        <v>44062</v>
      </c>
      <c r="E83" t="str">
        <f>All!B83</f>
        <v>STP FLEX</v>
      </c>
    </row>
    <row r="84" spans="1:5" x14ac:dyDescent="0.25">
      <c r="A84" s="12" t="str">
        <f>All!P84</f>
        <v>H.012735</v>
      </c>
      <c r="B84" t="str">
        <f>All!R84</f>
        <v>LA 182: BARROW STREET BRIDGE</v>
      </c>
      <c r="C84" s="18">
        <f>All!N84</f>
        <v>-9858.64</v>
      </c>
      <c r="D84" s="10">
        <f>All!O84</f>
        <v>44084</v>
      </c>
      <c r="E84" t="str">
        <f>All!B84</f>
        <v>STP FLEX</v>
      </c>
    </row>
    <row r="85" spans="1:5" x14ac:dyDescent="0.25">
      <c r="A85" s="12" t="str">
        <f>All!P85</f>
        <v>H.012854</v>
      </c>
      <c r="B85" t="str">
        <f>All!R85</f>
        <v>LOCKPORT: LA 655, 655-S &amp; 3230-1 TO - 6</v>
      </c>
      <c r="C85" s="18">
        <f>All!N85</f>
        <v>-39115.879999999997</v>
      </c>
      <c r="D85" s="10">
        <f>All!O85</f>
        <v>43766</v>
      </c>
      <c r="E85" t="str">
        <f>All!B85</f>
        <v>STP FLEX</v>
      </c>
    </row>
    <row r="86" spans="1:5" x14ac:dyDescent="0.25">
      <c r="A86" s="12" t="str">
        <f>All!P86</f>
        <v>H.012858</v>
      </c>
      <c r="B86" t="str">
        <f>All!R86</f>
        <v>CHOCTAW ROAD STRIPING</v>
      </c>
      <c r="C86" s="18">
        <f>All!N86</f>
        <v>-6399.03</v>
      </c>
      <c r="D86" s="10">
        <f>All!O86</f>
        <v>44004</v>
      </c>
      <c r="E86" t="str">
        <f>All!B86</f>
        <v>HSIPPEN</v>
      </c>
    </row>
    <row r="87" spans="1:5" x14ac:dyDescent="0.25">
      <c r="A87" s="12" t="str">
        <f>All!P87</f>
        <v>H.012858</v>
      </c>
      <c r="B87" t="str">
        <f>All!R87</f>
        <v>CHOCTAW ROAD STRIPING</v>
      </c>
      <c r="C87" s="18">
        <f>All!N87</f>
        <v>-104765.75999999999</v>
      </c>
      <c r="D87" s="10">
        <f>All!O87</f>
        <v>44004</v>
      </c>
      <c r="E87" t="str">
        <f>All!B87</f>
        <v>HSIPPEN</v>
      </c>
    </row>
    <row r="88" spans="1:5" x14ac:dyDescent="0.25">
      <c r="A88" s="12" t="str">
        <f>All!P88</f>
        <v>H.012859</v>
      </c>
      <c r="B88" t="str">
        <f>All!R88</f>
        <v>CIVIC CENTER BLVD @ VALHI BLVD</v>
      </c>
      <c r="C88" s="18">
        <f>All!N88</f>
        <v>-2104.9699999999998</v>
      </c>
      <c r="D88" s="10">
        <f>All!O88</f>
        <v>43873</v>
      </c>
      <c r="E88" t="str">
        <f>All!B88</f>
        <v>STP&lt;200K</v>
      </c>
    </row>
    <row r="89" spans="1:5" x14ac:dyDescent="0.25">
      <c r="A89" s="12" t="str">
        <f>All!P89</f>
        <v>H.012859</v>
      </c>
      <c r="B89" t="str">
        <f>All!R89</f>
        <v>CIVIC CENTER BLVD @ VALHI BLVD</v>
      </c>
      <c r="C89" s="18">
        <f>All!N89</f>
        <v>5000</v>
      </c>
      <c r="D89" s="10">
        <f>All!O89</f>
        <v>43948</v>
      </c>
      <c r="E89" t="str">
        <f>All!B89</f>
        <v>STP&lt;200K</v>
      </c>
    </row>
    <row r="90" spans="1:5" x14ac:dyDescent="0.25">
      <c r="A90" s="12" t="str">
        <f>All!P90</f>
        <v>H.012994</v>
      </c>
      <c r="B90" t="str">
        <f>All!R90</f>
        <v>LA 3197: BARROW ST - LA 182</v>
      </c>
      <c r="C90" s="18">
        <f>All!N90</f>
        <v>412242.37</v>
      </c>
      <c r="D90" s="10">
        <f>All!O90</f>
        <v>44095</v>
      </c>
      <c r="E90" t="str">
        <f>All!B90</f>
        <v>STP FLEX</v>
      </c>
    </row>
    <row r="91" spans="1:5" x14ac:dyDescent="0.25">
      <c r="A91" s="12" t="str">
        <f>All!P91</f>
        <v>H.013084</v>
      </c>
      <c r="B91" t="str">
        <f>All!R91</f>
        <v>PELTIER PARK SIDEWALK</v>
      </c>
      <c r="C91" s="18">
        <f>All!N91</f>
        <v>0</v>
      </c>
      <c r="D91" s="10">
        <f>All!O91</f>
        <v>43860</v>
      </c>
      <c r="E91" t="str">
        <f>All!B91</f>
        <v>HSIPPEN</v>
      </c>
    </row>
    <row r="92" spans="1:5" x14ac:dyDescent="0.25">
      <c r="A92" s="12" t="str">
        <f>All!P92</f>
        <v>H.013134</v>
      </c>
      <c r="B92" t="str">
        <f>All!R92</f>
        <v>LA 1 TOLL CSC - EMERGENCY GENERATOR</v>
      </c>
      <c r="C92" s="18">
        <f>All!N92</f>
        <v>26360.880000000001</v>
      </c>
      <c r="D92" s="10">
        <f>All!O92</f>
        <v>43838</v>
      </c>
      <c r="E92" t="str">
        <f>All!B92</f>
        <v>STP FLEX</v>
      </c>
    </row>
    <row r="93" spans="1:5" x14ac:dyDescent="0.25">
      <c r="A93" s="12" t="str">
        <f>All!P93</f>
        <v>H.013199</v>
      </c>
      <c r="B93" t="str">
        <f>All!R93</f>
        <v>COUNTRY ESTATES DR OVER ST. LOUIS BAYOU</v>
      </c>
      <c r="C93" s="18">
        <f>All!N93</f>
        <v>9151.92</v>
      </c>
      <c r="D93" s="10">
        <f>All!O93</f>
        <v>43795</v>
      </c>
      <c r="E93" t="str">
        <f>All!B93</f>
        <v>STP FLEX</v>
      </c>
    </row>
    <row r="94" spans="1:5" x14ac:dyDescent="0.25">
      <c r="A94" s="12" t="str">
        <f>All!P94</f>
        <v>H.013225</v>
      </c>
      <c r="B94" t="str">
        <f>All!R94</f>
        <v>LA 1: LA 1 BRIDGE - FALGOUT LN</v>
      </c>
      <c r="C94" s="18">
        <f>All!N94</f>
        <v>5241882.51</v>
      </c>
      <c r="D94" s="10">
        <f>All!O94</f>
        <v>43972</v>
      </c>
      <c r="E94" t="str">
        <f>All!B94</f>
        <v>NHPP</v>
      </c>
    </row>
    <row r="95" spans="1:5" x14ac:dyDescent="0.25">
      <c r="A95" s="12" t="str">
        <f>All!P95</f>
        <v>H.013225</v>
      </c>
      <c r="B95" t="str">
        <f>All!R95</f>
        <v>LA 1: LA 1 BRIDGE - FALGOUT LN</v>
      </c>
      <c r="C95" s="18">
        <f>All!N95</f>
        <v>-312202.19</v>
      </c>
      <c r="D95" s="10">
        <f>All!O95</f>
        <v>44021</v>
      </c>
      <c r="E95" t="str">
        <f>All!B95</f>
        <v>STP FLEX</v>
      </c>
    </row>
    <row r="96" spans="1:5" x14ac:dyDescent="0.25">
      <c r="A96" s="12" t="str">
        <f>All!P96</f>
        <v>H.013225</v>
      </c>
      <c r="B96" t="str">
        <f>All!R96</f>
        <v>LA 1: LA 1 BRIDGE - FALGOUT LN</v>
      </c>
      <c r="C96" s="18">
        <f>All!N96</f>
        <v>1468270.69</v>
      </c>
      <c r="D96" s="10">
        <f>All!O96</f>
        <v>43972</v>
      </c>
      <c r="E96" t="str">
        <f>All!B96</f>
        <v>STP FLEX</v>
      </c>
    </row>
    <row r="97" spans="1:5" x14ac:dyDescent="0.25">
      <c r="A97" s="12" t="str">
        <f>All!P97</f>
        <v>H.013225</v>
      </c>
      <c r="B97" t="str">
        <f>All!R97</f>
        <v>LA 1: LA 1 BRIDGE - FALGOUT LN</v>
      </c>
      <c r="C97" s="18">
        <f>All!N97</f>
        <v>-1570533.34</v>
      </c>
      <c r="D97" s="10">
        <f>All!O97</f>
        <v>44021</v>
      </c>
      <c r="E97" t="str">
        <f>All!B97</f>
        <v>NHPP</v>
      </c>
    </row>
    <row r="98" spans="1:5" x14ac:dyDescent="0.25">
      <c r="A98" s="12" t="str">
        <f>All!P98</f>
        <v>H.013250</v>
      </c>
      <c r="B98" t="str">
        <f>All!R98</f>
        <v>US 90: LA 308 - 2.3 MI E LA 182</v>
      </c>
      <c r="C98" s="18">
        <f>All!N98</f>
        <v>9513551.7300000004</v>
      </c>
      <c r="D98" s="10">
        <f>All!O98</f>
        <v>43997</v>
      </c>
      <c r="E98" t="str">
        <f>All!B98</f>
        <v>NHPP</v>
      </c>
    </row>
    <row r="99" spans="1:5" x14ac:dyDescent="0.25">
      <c r="A99" s="12" t="str">
        <f>All!P99</f>
        <v>H.013322</v>
      </c>
      <c r="B99" t="str">
        <f>All!R99</f>
        <v>LA 3040 FEASIBILITY STUDY (HOUMA,LA)</v>
      </c>
      <c r="C99" s="18">
        <f>All!N99</f>
        <v>0</v>
      </c>
      <c r="D99" s="10">
        <f>All!O99</f>
        <v>43843</v>
      </c>
      <c r="E99" t="str">
        <f>All!B99</f>
        <v>HSIPPEN</v>
      </c>
    </row>
    <row r="100" spans="1:5" x14ac:dyDescent="0.25">
      <c r="A100" s="12" t="str">
        <f>All!P100</f>
        <v>H.013377</v>
      </c>
      <c r="B100" t="str">
        <f>All!R100</f>
        <v>LA 182: LA 308 - US 90</v>
      </c>
      <c r="C100" s="18">
        <f>All!N100</f>
        <v>969538.78</v>
      </c>
      <c r="D100" s="10">
        <f>All!O100</f>
        <v>43997</v>
      </c>
      <c r="E100" t="str">
        <f>All!B100</f>
        <v>STP FLEX</v>
      </c>
    </row>
    <row r="101" spans="1:5" x14ac:dyDescent="0.25">
      <c r="A101" s="12" t="str">
        <f>All!P101</f>
        <v>H.013377</v>
      </c>
      <c r="B101" t="str">
        <f>All!R101</f>
        <v>LA 182: LA 308 - US 90</v>
      </c>
      <c r="C101" s="18">
        <f>All!N101</f>
        <v>60542.6</v>
      </c>
      <c r="D101" s="10">
        <f>All!O101</f>
        <v>43902</v>
      </c>
      <c r="E101" t="str">
        <f>All!B101</f>
        <v>RCAF</v>
      </c>
    </row>
    <row r="102" spans="1:5" x14ac:dyDescent="0.25">
      <c r="A102" s="12" t="str">
        <f>All!P102</f>
        <v>H.013506</v>
      </c>
      <c r="B102" t="str">
        <f>All!R102</f>
        <v>2018-2023 SHSP S.CENTRAL REG. COALITION</v>
      </c>
      <c r="C102" s="18">
        <f>All!N102</f>
        <v>188309.5</v>
      </c>
      <c r="D102" s="10">
        <f>All!O102</f>
        <v>43908</v>
      </c>
      <c r="E102" t="str">
        <f>All!B102</f>
        <v>HSIPPEN</v>
      </c>
    </row>
    <row r="103" spans="1:5" x14ac:dyDescent="0.25">
      <c r="A103" s="12" t="str">
        <f>All!P103</f>
        <v>H.013714</v>
      </c>
      <c r="B103" t="str">
        <f>All!R103</f>
        <v>VALHI BLVD SHARED-USE PATH (HOUMA)</v>
      </c>
      <c r="C103" s="18">
        <f>All!N103</f>
        <v>4389.43</v>
      </c>
      <c r="D103" s="10">
        <f>All!O103</f>
        <v>43762</v>
      </c>
      <c r="E103" t="str">
        <f>All!B103</f>
        <v>HSIPPEN</v>
      </c>
    </row>
    <row r="104" spans="1:5" x14ac:dyDescent="0.25">
      <c r="A104" s="12" t="str">
        <f>All!P104</f>
        <v>H.013761</v>
      </c>
      <c r="B104" t="str">
        <f>All!R104</f>
        <v>DISTRICT 02 APPR SLAB LEVELING PHASE 2</v>
      </c>
      <c r="C104" s="18">
        <f>All!N104</f>
        <v>1962976.26</v>
      </c>
      <c r="D104" s="10">
        <f>All!O104</f>
        <v>44039</v>
      </c>
      <c r="E104" t="str">
        <f>All!B104</f>
        <v>STP&lt;200K</v>
      </c>
    </row>
    <row r="105" spans="1:5" x14ac:dyDescent="0.25">
      <c r="A105" s="12" t="str">
        <f>All!P105</f>
        <v>H.013926</v>
      </c>
      <c r="B105" t="str">
        <f>All!R105</f>
        <v>NSU BAYOUSIDE TRAILHEAD</v>
      </c>
      <c r="C105" s="18">
        <f>All!N105</f>
        <v>166950</v>
      </c>
      <c r="D105" s="10">
        <f>All!O105</f>
        <v>43998</v>
      </c>
      <c r="E105" t="str">
        <f>All!B105</f>
        <v>RTP</v>
      </c>
    </row>
    <row r="106" spans="1:5" x14ac:dyDescent="0.25">
      <c r="A106" s="12" t="str">
        <f>All!P106</f>
        <v>H.014270</v>
      </c>
      <c r="B106" t="str">
        <f>All!R106</f>
        <v>LEFORT BYPASS ROAD OVER CUT OFF BAYOU</v>
      </c>
      <c r="C106" s="18">
        <f>All!N106</f>
        <v>54787.13</v>
      </c>
      <c r="D106" s="10">
        <f>All!O106</f>
        <v>44039</v>
      </c>
      <c r="E106" t="str">
        <f>All!B106</f>
        <v>FBR-OFF</v>
      </c>
    </row>
    <row r="107" spans="1:5" ht="15" thickBot="1" x14ac:dyDescent="0.3">
      <c r="A107" s="15" t="str">
        <f>All!P107</f>
        <v/>
      </c>
      <c r="B107" s="16" t="s">
        <v>262</v>
      </c>
      <c r="C107" s="20">
        <f>All!N107</f>
        <v>65735276.950000003</v>
      </c>
      <c r="D107" s="17"/>
      <c r="E107" s="16" t="str">
        <f>All!B107</f>
        <v/>
      </c>
    </row>
    <row r="108" spans="1:5" ht="13.8" thickTop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view="pageLayout" zoomScaleNormal="100" workbookViewId="0">
      <selection activeCell="E24" sqref="E24"/>
    </sheetView>
  </sheetViews>
  <sheetFormatPr defaultRowHeight="13.2" x14ac:dyDescent="0.25"/>
  <cols>
    <col min="1" max="1" width="39.5546875" style="22" bestFit="1" customWidth="1"/>
    <col min="2" max="2" width="25.77734375" style="22" customWidth="1"/>
  </cols>
  <sheetData>
    <row r="1" spans="1:2" ht="26.4" x14ac:dyDescent="0.25">
      <c r="A1" s="13" t="s">
        <v>263</v>
      </c>
      <c r="B1" s="24" t="s">
        <v>264</v>
      </c>
    </row>
    <row r="2" spans="1:2" x14ac:dyDescent="0.25">
      <c r="A2" t="s">
        <v>265</v>
      </c>
      <c r="B2" s="18">
        <v>-407953.05</v>
      </c>
    </row>
    <row r="3" spans="1:2" x14ac:dyDescent="0.25">
      <c r="A3" t="s">
        <v>266</v>
      </c>
      <c r="B3" s="18">
        <v>6733.7499999999982</v>
      </c>
    </row>
    <row r="4" spans="1:2" x14ac:dyDescent="0.25">
      <c r="A4" t="s">
        <v>267</v>
      </c>
      <c r="B4" s="18">
        <v>-616361.96</v>
      </c>
    </row>
    <row r="5" spans="1:2" x14ac:dyDescent="0.25">
      <c r="A5" t="s">
        <v>268</v>
      </c>
      <c r="B5" s="18">
        <v>40262.449999999997</v>
      </c>
    </row>
    <row r="6" spans="1:2" x14ac:dyDescent="0.25">
      <c r="A6" t="s">
        <v>269</v>
      </c>
      <c r="B6" s="18">
        <v>-129904.28</v>
      </c>
    </row>
    <row r="7" spans="1:2" x14ac:dyDescent="0.25">
      <c r="A7" t="s">
        <v>270</v>
      </c>
      <c r="B7" s="18">
        <v>193587.39</v>
      </c>
    </row>
    <row r="8" spans="1:2" x14ac:dyDescent="0.25">
      <c r="A8" t="s">
        <v>271</v>
      </c>
      <c r="B8" s="18">
        <v>234828.63</v>
      </c>
    </row>
    <row r="9" spans="1:2" x14ac:dyDescent="0.25">
      <c r="A9" t="s">
        <v>272</v>
      </c>
      <c r="B9" s="18">
        <v>-580135.67000000004</v>
      </c>
    </row>
    <row r="10" spans="1:2" x14ac:dyDescent="0.25">
      <c r="A10" t="s">
        <v>273</v>
      </c>
      <c r="B10" s="18">
        <v>247061.57</v>
      </c>
    </row>
    <row r="11" spans="1:2" x14ac:dyDescent="0.25">
      <c r="A11" t="s">
        <v>274</v>
      </c>
      <c r="B11" s="18">
        <v>-64832.57</v>
      </c>
    </row>
    <row r="12" spans="1:2" x14ac:dyDescent="0.25">
      <c r="A12" t="s">
        <v>275</v>
      </c>
      <c r="B12" s="18">
        <v>5606.7</v>
      </c>
    </row>
    <row r="13" spans="1:2" x14ac:dyDescent="0.25">
      <c r="A13" t="s">
        <v>276</v>
      </c>
      <c r="B13" s="18">
        <v>140186.25</v>
      </c>
    </row>
    <row r="14" spans="1:2" x14ac:dyDescent="0.25">
      <c r="A14" t="s">
        <v>277</v>
      </c>
      <c r="B14" s="18">
        <v>4257964.51</v>
      </c>
    </row>
    <row r="15" spans="1:2" x14ac:dyDescent="0.25">
      <c r="A15" t="s">
        <v>278</v>
      </c>
      <c r="B15" s="18">
        <v>-61342.98</v>
      </c>
    </row>
    <row r="16" spans="1:2" x14ac:dyDescent="0.25">
      <c r="A16" t="s">
        <v>279</v>
      </c>
      <c r="B16" s="18">
        <v>-26860.87</v>
      </c>
    </row>
    <row r="17" spans="1:2" x14ac:dyDescent="0.25">
      <c r="A17" t="s">
        <v>280</v>
      </c>
      <c r="B17" s="18">
        <v>110816.06</v>
      </c>
    </row>
    <row r="18" spans="1:2" x14ac:dyDescent="0.25">
      <c r="A18" t="s">
        <v>281</v>
      </c>
      <c r="B18" s="18">
        <v>-51400.35</v>
      </c>
    </row>
    <row r="19" spans="1:2" x14ac:dyDescent="0.25">
      <c r="A19" t="s">
        <v>282</v>
      </c>
      <c r="B19" s="18">
        <v>222361.01</v>
      </c>
    </row>
    <row r="20" spans="1:2" x14ac:dyDescent="0.25">
      <c r="A20" s="13" t="s">
        <v>283</v>
      </c>
      <c r="B20" s="18">
        <v>9964007.1400000006</v>
      </c>
    </row>
    <row r="21" spans="1:2" x14ac:dyDescent="0.25">
      <c r="A21" t="s">
        <v>284</v>
      </c>
      <c r="B21" s="18">
        <v>914192.57000000007</v>
      </c>
    </row>
    <row r="22" spans="1:2" x14ac:dyDescent="0.25">
      <c r="A22" t="s">
        <v>285</v>
      </c>
      <c r="B22" s="18">
        <v>14840.8</v>
      </c>
    </row>
    <row r="23" spans="1:2" x14ac:dyDescent="0.25">
      <c r="A23" t="s">
        <v>286</v>
      </c>
      <c r="B23" s="18">
        <v>131728.68</v>
      </c>
    </row>
    <row r="24" spans="1:2" x14ac:dyDescent="0.25">
      <c r="A24" t="s">
        <v>287</v>
      </c>
      <c r="B24" s="18">
        <v>190000</v>
      </c>
    </row>
    <row r="25" spans="1:2" x14ac:dyDescent="0.25">
      <c r="A25" t="s">
        <v>288</v>
      </c>
      <c r="B25" s="18">
        <v>-33793.96</v>
      </c>
    </row>
    <row r="26" spans="1:2" x14ac:dyDescent="0.25">
      <c r="A26" s="13" t="s">
        <v>289</v>
      </c>
      <c r="B26" s="18">
        <v>32954222.199999999</v>
      </c>
    </row>
    <row r="27" spans="1:2" x14ac:dyDescent="0.25">
      <c r="A27" t="s">
        <v>290</v>
      </c>
      <c r="B27" s="18">
        <v>-15823.2</v>
      </c>
    </row>
    <row r="28" spans="1:2" x14ac:dyDescent="0.25">
      <c r="A28" t="s">
        <v>291</v>
      </c>
      <c r="B28" s="18">
        <v>129939.90999999999</v>
      </c>
    </row>
    <row r="29" spans="1:2" x14ac:dyDescent="0.25">
      <c r="A29" t="s">
        <v>292</v>
      </c>
      <c r="B29" s="18">
        <v>-116820.90000000001</v>
      </c>
    </row>
    <row r="30" spans="1:2" x14ac:dyDescent="0.25">
      <c r="A30" t="s">
        <v>293</v>
      </c>
      <c r="B30" s="18">
        <v>-45850.34</v>
      </c>
    </row>
    <row r="31" spans="1:2" x14ac:dyDescent="0.25">
      <c r="A31" t="s">
        <v>294</v>
      </c>
      <c r="B31" s="18">
        <v>12145.1</v>
      </c>
    </row>
    <row r="32" spans="1:2" x14ac:dyDescent="0.25">
      <c r="A32" t="s">
        <v>295</v>
      </c>
      <c r="B32" s="18">
        <v>-886.94</v>
      </c>
    </row>
    <row r="33" spans="1:2" x14ac:dyDescent="0.25">
      <c r="A33" t="s">
        <v>296</v>
      </c>
      <c r="B33" s="18">
        <v>61921.42</v>
      </c>
    </row>
    <row r="34" spans="1:2" x14ac:dyDescent="0.25">
      <c r="A34" t="s">
        <v>297</v>
      </c>
      <c r="B34" s="18">
        <v>6005.25</v>
      </c>
    </row>
    <row r="35" spans="1:2" x14ac:dyDescent="0.25">
      <c r="A35" t="s">
        <v>298</v>
      </c>
      <c r="B35" s="18">
        <v>-39115.879999999997</v>
      </c>
    </row>
    <row r="36" spans="1:2" x14ac:dyDescent="0.25">
      <c r="A36" t="s">
        <v>299</v>
      </c>
      <c r="B36" s="18">
        <v>-111164.79</v>
      </c>
    </row>
    <row r="37" spans="1:2" x14ac:dyDescent="0.25">
      <c r="A37" t="s">
        <v>300</v>
      </c>
      <c r="B37" s="18">
        <v>2895.03</v>
      </c>
    </row>
    <row r="38" spans="1:2" x14ac:dyDescent="0.25">
      <c r="A38" t="s">
        <v>301</v>
      </c>
      <c r="B38" s="18">
        <v>412242.37</v>
      </c>
    </row>
    <row r="39" spans="1:2" x14ac:dyDescent="0.25">
      <c r="A39" t="s">
        <v>302</v>
      </c>
      <c r="B39" s="18">
        <v>0</v>
      </c>
    </row>
    <row r="40" spans="1:2" x14ac:dyDescent="0.25">
      <c r="A40" t="s">
        <v>303</v>
      </c>
      <c r="B40" s="18">
        <v>26360.880000000001</v>
      </c>
    </row>
    <row r="41" spans="1:2" x14ac:dyDescent="0.25">
      <c r="A41" t="s">
        <v>304</v>
      </c>
      <c r="B41" s="18">
        <v>9151.92</v>
      </c>
    </row>
    <row r="42" spans="1:2" x14ac:dyDescent="0.25">
      <c r="A42" s="13" t="s">
        <v>305</v>
      </c>
      <c r="B42" s="18">
        <v>4827417.67</v>
      </c>
    </row>
    <row r="43" spans="1:2" x14ac:dyDescent="0.25">
      <c r="A43" s="13" t="s">
        <v>306</v>
      </c>
      <c r="B43" s="18">
        <v>9513551.7300000004</v>
      </c>
    </row>
    <row r="44" spans="1:2" x14ac:dyDescent="0.25">
      <c r="A44" t="s">
        <v>307</v>
      </c>
      <c r="B44" s="18">
        <v>0</v>
      </c>
    </row>
    <row r="45" spans="1:2" x14ac:dyDescent="0.25">
      <c r="A45" s="13" t="s">
        <v>308</v>
      </c>
      <c r="B45" s="18">
        <v>1030081.38</v>
      </c>
    </row>
    <row r="46" spans="1:2" x14ac:dyDescent="0.25">
      <c r="A46" t="s">
        <v>309</v>
      </c>
      <c r="B46" s="18">
        <v>188309.5</v>
      </c>
    </row>
    <row r="47" spans="1:2" x14ac:dyDescent="0.25">
      <c r="A47" t="s">
        <v>310</v>
      </c>
      <c r="B47" s="18">
        <v>4389.43</v>
      </c>
    </row>
    <row r="48" spans="1:2" x14ac:dyDescent="0.25">
      <c r="A48" s="13" t="s">
        <v>311</v>
      </c>
      <c r="B48" s="18">
        <v>1962976.26</v>
      </c>
    </row>
    <row r="49" spans="1:2" x14ac:dyDescent="0.25">
      <c r="A49" t="s">
        <v>312</v>
      </c>
      <c r="B49" s="18">
        <v>166950</v>
      </c>
    </row>
    <row r="50" spans="1:2" x14ac:dyDescent="0.25">
      <c r="A50" t="s">
        <v>310</v>
      </c>
      <c r="B50" s="18">
        <v>54787.13</v>
      </c>
    </row>
    <row r="51" spans="1:2" x14ac:dyDescent="0.25">
      <c r="A51" s="14" t="s">
        <v>262</v>
      </c>
      <c r="B51" s="21">
        <v>65735276.950000003</v>
      </c>
    </row>
  </sheetData>
  <conditionalFormatting sqref="B2:B50">
    <cfRule type="cellIs" dxfId="2" priority="1" operator="greaterThan">
      <formula>1000000</formula>
    </cfRule>
  </conditionalFormatting>
  <pageMargins left="0.7" right="0.7" top="0.75" bottom="0.75" header="0.3" footer="0.3"/>
  <pageSetup orientation="portrait" r:id="rId1"/>
  <headerFooter>
    <oddHeader>&amp;C&amp;"Arial,Bold"FFY 2020 Simplified Listing of Obligated Projects</odd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1" sqref="C11"/>
    </sheetView>
  </sheetViews>
  <sheetFormatPr defaultRowHeight="13.2" x14ac:dyDescent="0.25"/>
  <cols>
    <col min="1" max="1" width="38.44140625" bestFit="1" customWidth="1"/>
    <col min="2" max="2" width="36.5546875" bestFit="1" customWidth="1"/>
    <col min="3" max="3" width="20.88671875" style="18" customWidth="1"/>
  </cols>
  <sheetData>
    <row r="1" spans="1:3" x14ac:dyDescent="0.25">
      <c r="A1" s="13" t="s">
        <v>263</v>
      </c>
      <c r="B1" s="13" t="s">
        <v>313</v>
      </c>
      <c r="C1" s="23" t="s">
        <v>264</v>
      </c>
    </row>
    <row r="2" spans="1:3" x14ac:dyDescent="0.25">
      <c r="A2" t="str">
        <f>Table1[[#This Row],[Project Description]]</f>
        <v>LA 20 WIDENING: LA 308 - ST PATRICK ST</v>
      </c>
      <c r="B2" t="str">
        <f>PROPER(A2)</f>
        <v>La 20 Widening: La 308 - St Patrick St</v>
      </c>
      <c r="C2" s="18">
        <f>SUM(Table1[[#This Row],[Total of all funds]])</f>
        <v>-407953.05</v>
      </c>
    </row>
    <row r="3" spans="1:3" x14ac:dyDescent="0.25">
      <c r="A3" t="str">
        <f>Cleaned!B29</f>
        <v>COUNTRY DRIVE WIDENING PHASE A</v>
      </c>
      <c r="B3" t="str">
        <f t="shared" ref="B3:B10" si="0">PROPER(A3)</f>
        <v>Country Drive Widening Phase A</v>
      </c>
      <c r="C3" s="18">
        <f>SUM(Cleaned!C29:C31)</f>
        <v>-580135.67000000004</v>
      </c>
    </row>
    <row r="4" spans="1:3" x14ac:dyDescent="0.25">
      <c r="A4" t="str">
        <f>Cleaned!B37</f>
        <v>ACADIAN ROAD ROUNDABOUT</v>
      </c>
      <c r="B4" t="str">
        <f t="shared" si="0"/>
        <v>Acadian Road Roundabout</v>
      </c>
      <c r="C4" s="18">
        <f>SUM(Cleaned!C37:C38)</f>
        <v>4257964.51</v>
      </c>
    </row>
    <row r="5" spans="1:3" x14ac:dyDescent="0.25">
      <c r="A5" t="str">
        <f>Cleaned!B47</f>
        <v>LA 57: THOMPSON RD - CEDAR GROVE RD</v>
      </c>
      <c r="B5" t="str">
        <f t="shared" si="0"/>
        <v>La 57: Thompson Rd - Cedar Grove Rd</v>
      </c>
      <c r="C5" s="18">
        <f>SUM(Cleaned!C47:C50)</f>
        <v>914192.57000000007</v>
      </c>
    </row>
    <row r="6" spans="1:3" x14ac:dyDescent="0.25">
      <c r="A6" t="str">
        <f>Cleaned!B60</f>
        <v>US 90 DRAINAGE CANAL NO.2 EROSION REPAIR</v>
      </c>
      <c r="B6" t="str">
        <f t="shared" si="0"/>
        <v>Us 90 Drainage Canal No.2 Erosion Repair</v>
      </c>
      <c r="C6" s="18">
        <f>Cleaned!C60</f>
        <v>-32554.19</v>
      </c>
    </row>
    <row r="7" spans="1:3" x14ac:dyDescent="0.25">
      <c r="A7" t="str">
        <f>Cleaned!B63</f>
        <v>PROSPECT BLVD SIDEWALKS</v>
      </c>
      <c r="B7" t="str">
        <f t="shared" si="0"/>
        <v>Prospect Blvd Sidewalks</v>
      </c>
      <c r="C7" s="18">
        <f>Cleaned!C63</f>
        <v>-15823.2</v>
      </c>
    </row>
    <row r="8" spans="1:3" x14ac:dyDescent="0.25">
      <c r="A8" t="str">
        <f>Cleaned!B73</f>
        <v>MISC. VERTICAL LIFT BRIDGE REPAIRS</v>
      </c>
      <c r="B8" t="str">
        <f t="shared" si="0"/>
        <v>Misc. Vertical Lift Bridge Repairs</v>
      </c>
      <c r="C8" s="18">
        <f>SUM(Cleaned!C73)</f>
        <v>-45850.34</v>
      </c>
    </row>
    <row r="9" spans="1:3" x14ac:dyDescent="0.25">
      <c r="A9" t="str">
        <f>Cleaned!B88</f>
        <v>CIVIC CENTER BLVD @ VALHI BLVD</v>
      </c>
      <c r="B9" t="str">
        <f t="shared" si="0"/>
        <v>Civic Center Blvd @ Valhi Blvd</v>
      </c>
      <c r="C9" s="18">
        <f>SUM(Cleaned!C88:C89)</f>
        <v>2895.03</v>
      </c>
    </row>
    <row r="10" spans="1:3" x14ac:dyDescent="0.25">
      <c r="A10" t="str">
        <f>Cleaned!B104</f>
        <v>DISTRICT 02 APPR SLAB LEVELING PHASE 2</v>
      </c>
      <c r="B10" t="str">
        <f t="shared" si="0"/>
        <v>District 02 Appr Slab Leveling Phase 2</v>
      </c>
      <c r="C10" s="18">
        <f>Cleaned!C104</f>
        <v>1962976.26</v>
      </c>
    </row>
    <row r="11" spans="1:3" x14ac:dyDescent="0.25">
      <c r="B11" s="14" t="s">
        <v>262</v>
      </c>
      <c r="C11" s="21">
        <f>SUM(C2:C10)</f>
        <v>6055711.9199999999</v>
      </c>
    </row>
    <row r="15" spans="1:3" x14ac:dyDescent="0.25">
      <c r="C15" s="18">
        <f>C2+C3+C6+C7+C8</f>
        <v>-1082316.45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Cleaned</vt:lpstr>
      <vt:lpstr>Summary</vt:lpstr>
      <vt:lpstr>STP&lt;200K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Josh Manning</cp:lastModifiedBy>
  <cp:revision>1</cp:revision>
  <dcterms:created xsi:type="dcterms:W3CDTF">2020-12-21T15:50:48Z</dcterms:created>
  <dcterms:modified xsi:type="dcterms:W3CDTF">2020-12-21T16:51:39Z</dcterms:modified>
  <cp:category/>
</cp:coreProperties>
</file>